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xcel 2016 Advanced\"/>
    </mc:Choice>
  </mc:AlternateContent>
  <xr:revisionPtr revIDLastSave="0" documentId="10_ncr:100000_{9A6A0623-EC09-4743-910B-9D336C07A891}" xr6:coauthVersionLast="31" xr6:coauthVersionMax="31" xr10:uidLastSave="{00000000-0000-0000-0000-000000000000}"/>
  <bookViews>
    <workbookView xWindow="0" yWindow="0" windowWidth="24000" windowHeight="9740" xr2:uid="{00000000-000D-0000-FFFF-FFFF00000000}"/>
  </bookViews>
  <sheets>
    <sheet name="Sales" sheetId="1" r:id="rId1"/>
    <sheet name="IF" sheetId="2" r:id="rId2"/>
    <sheet name="IF2" sheetId="19" r:id="rId3"/>
    <sheet name="IF4" sheetId="3" state="hidden" r:id="rId4"/>
    <sheet name="IF3" sheetId="33" r:id="rId5"/>
    <sheet name="Magic Music" sheetId="9" r:id="rId6"/>
    <sheet name="VLOOKUP" sheetId="4" r:id="rId7"/>
    <sheet name="VLOOKUP Database" sheetId="6" r:id="rId8"/>
    <sheet name="VLOOKUP2" sheetId="5" r:id="rId9"/>
    <sheet name="VLOOKUP3" sheetId="17" r:id="rId10"/>
    <sheet name="VLOOKUP MATCH" sheetId="27" r:id="rId11"/>
    <sheet name="INDEX" sheetId="12" r:id="rId12"/>
    <sheet name="INDEX-MATCH" sheetId="30" r:id="rId13"/>
    <sheet name="MATCH Database" sheetId="29" r:id="rId14"/>
    <sheet name="HLOOKUP" sheetId="8" r:id="rId15"/>
    <sheet name="PMT" sheetId="7" r:id="rId16"/>
    <sheet name="Outlining" sheetId="10" r:id="rId17"/>
    <sheet name="Choose" sheetId="11" state="hidden" r:id="rId18"/>
    <sheet name="Visible Cells" sheetId="26" r:id="rId19"/>
    <sheet name="CEILING" sheetId="20" r:id="rId20"/>
    <sheet name="MODE" sheetId="21" r:id="rId21"/>
    <sheet name="Text Functions" sheetId="16" r:id="rId22"/>
    <sheet name="More Text Functions" sheetId="28" r:id="rId23"/>
    <sheet name="Event Planners" sheetId="18" r:id="rId24"/>
    <sheet name="The Geek Test" sheetId="24" r:id="rId25"/>
    <sheet name="Leave Calculator" sheetId="25" r:id="rId26"/>
    <sheet name="Time Sheet" sheetId="31" r:id="rId27"/>
    <sheet name="Employees" sheetId="32" r:id="rId28"/>
  </sheets>
  <definedNames>
    <definedName name="_xlnm._FilterDatabase" localSheetId="5" hidden="1">'Magic Music'!$A$3:$J$28</definedName>
    <definedName name="Bonus1">VLOOKUP2!$F$5:$G$16</definedName>
    <definedName name="Bonus2">'VLOOKUP MATCH'!$G$3:$L$23</definedName>
    <definedName name="ColumnDescriptions">'MATCH Database'!$A$1:$B$1</definedName>
    <definedName name="Gold">#REF!</definedName>
    <definedName name="Markups">HLOOKUP!$G$1:$J$2</definedName>
    <definedName name="PartNumbers">'MATCH Database'!$C$2:$C$13</definedName>
    <definedName name="Parts">'VLOOKUP Database'!$A$2:$C$13</definedName>
    <definedName name="Parts2">'MATCH Database'!$A$2:$B$13</definedName>
    <definedName name="Status">'VLOOKUP MATCH'!$G$2:$L$2</definedName>
  </definedNames>
  <calcPr calcId="179017"/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4" i="3"/>
  <c r="B12" i="31" l="1"/>
  <c r="E4" i="30" l="1"/>
  <c r="E7" i="30"/>
  <c r="E6" i="30"/>
  <c r="E5" i="30"/>
  <c r="E8" i="30"/>
  <c r="E5" i="27"/>
  <c r="E3" i="30" l="1"/>
  <c r="E9" i="30" s="1"/>
  <c r="E7" i="27"/>
  <c r="E8" i="27"/>
  <c r="E3" i="27"/>
  <c r="E6" i="27"/>
  <c r="L5" i="27"/>
  <c r="L6" i="27" s="1"/>
  <c r="L7" i="27" s="1"/>
  <c r="L8" i="27" s="1"/>
  <c r="L9" i="27" s="1"/>
  <c r="L10" i="27" s="1"/>
  <c r="L11" i="27" s="1"/>
  <c r="L12" i="27" s="1"/>
  <c r="L13" i="27" s="1"/>
  <c r="L14" i="27" s="1"/>
  <c r="L15" i="27" s="1"/>
  <c r="L16" i="27" s="1"/>
  <c r="L17" i="27" s="1"/>
  <c r="L18" i="27" s="1"/>
  <c r="L19" i="27" s="1"/>
  <c r="L20" i="27" s="1"/>
  <c r="L21" i="27" s="1"/>
  <c r="L22" i="27" s="1"/>
  <c r="L23" i="27" s="1"/>
  <c r="K5" i="27"/>
  <c r="K6" i="27" s="1"/>
  <c r="K7" i="27" s="1"/>
  <c r="K8" i="27" s="1"/>
  <c r="K9" i="27" s="1"/>
  <c r="K10" i="27" s="1"/>
  <c r="K11" i="27" s="1"/>
  <c r="K12" i="27" s="1"/>
  <c r="K13" i="27" s="1"/>
  <c r="K14" i="27" s="1"/>
  <c r="K15" i="27" s="1"/>
  <c r="K16" i="27" s="1"/>
  <c r="K17" i="27" s="1"/>
  <c r="K18" i="27" s="1"/>
  <c r="K19" i="27" s="1"/>
  <c r="K20" i="27" s="1"/>
  <c r="K21" i="27" s="1"/>
  <c r="K22" i="27" s="1"/>
  <c r="K23" i="27" s="1"/>
  <c r="J5" i="27"/>
  <c r="J6" i="27" s="1"/>
  <c r="J7" i="27" s="1"/>
  <c r="J8" i="27" s="1"/>
  <c r="J9" i="27" s="1"/>
  <c r="J10" i="27" s="1"/>
  <c r="J11" i="27" s="1"/>
  <c r="J12" i="27" s="1"/>
  <c r="J13" i="27" s="1"/>
  <c r="J14" i="27" s="1"/>
  <c r="J15" i="27" s="1"/>
  <c r="J16" i="27" s="1"/>
  <c r="J17" i="27" s="1"/>
  <c r="J18" i="27" s="1"/>
  <c r="J19" i="27" s="1"/>
  <c r="J20" i="27" s="1"/>
  <c r="J21" i="27" s="1"/>
  <c r="J22" i="27" s="1"/>
  <c r="J23" i="27" s="1"/>
  <c r="I5" i="27"/>
  <c r="I6" i="27" s="1"/>
  <c r="I7" i="27" s="1"/>
  <c r="I8" i="27" s="1"/>
  <c r="I9" i="27" s="1"/>
  <c r="I10" i="27" s="1"/>
  <c r="I11" i="27" s="1"/>
  <c r="I12" i="27" s="1"/>
  <c r="I13" i="27" s="1"/>
  <c r="I14" i="27" s="1"/>
  <c r="I15" i="27" s="1"/>
  <c r="I16" i="27" s="1"/>
  <c r="I17" i="27" s="1"/>
  <c r="I18" i="27" s="1"/>
  <c r="I19" i="27" s="1"/>
  <c r="I20" i="27" s="1"/>
  <c r="I21" i="27" s="1"/>
  <c r="I22" i="27" s="1"/>
  <c r="I23" i="27" s="1"/>
  <c r="H5" i="27"/>
  <c r="H6" i="27" s="1"/>
  <c r="H7" i="27" s="1"/>
  <c r="H8" i="27" s="1"/>
  <c r="H9" i="27" s="1"/>
  <c r="H10" i="27" s="1"/>
  <c r="H11" i="27" s="1"/>
  <c r="H12" i="27" s="1"/>
  <c r="H13" i="27" s="1"/>
  <c r="H14" i="27" s="1"/>
  <c r="H15" i="27" s="1"/>
  <c r="H16" i="27" s="1"/>
  <c r="H17" i="27" s="1"/>
  <c r="H18" i="27" s="1"/>
  <c r="H19" i="27" s="1"/>
  <c r="H20" i="27" s="1"/>
  <c r="H21" i="27" s="1"/>
  <c r="H22" i="27" s="1"/>
  <c r="H23" i="27" s="1"/>
  <c r="E4" i="27"/>
  <c r="D3" i="18" l="1"/>
  <c r="D4" i="18"/>
  <c r="D5" i="18"/>
  <c r="D6" i="18"/>
  <c r="D7" i="18"/>
  <c r="F16" i="10" l="1"/>
  <c r="F15" i="10"/>
  <c r="F14" i="10"/>
  <c r="F17" i="10" s="1"/>
  <c r="F11" i="10"/>
  <c r="F12" i="10" s="1"/>
  <c r="F10" i="10"/>
  <c r="F5" i="10"/>
  <c r="F6" i="10"/>
  <c r="F7" i="10"/>
  <c r="B9" i="12"/>
  <c r="J15" i="10"/>
  <c r="K15" i="10" s="1"/>
  <c r="J16" i="10"/>
  <c r="K16" i="10" s="1"/>
  <c r="J14" i="10"/>
  <c r="J11" i="10"/>
  <c r="J10" i="10"/>
  <c r="K10" i="10" s="1"/>
  <c r="J7" i="10"/>
  <c r="J6" i="10"/>
  <c r="J5" i="10"/>
  <c r="J4" i="10"/>
  <c r="F4" i="10"/>
  <c r="D17" i="10"/>
  <c r="E17" i="10"/>
  <c r="G17" i="10"/>
  <c r="H17" i="10"/>
  <c r="I17" i="10"/>
  <c r="C17" i="10"/>
  <c r="D12" i="10"/>
  <c r="E12" i="10"/>
  <c r="G12" i="10"/>
  <c r="H12" i="10"/>
  <c r="I12" i="10"/>
  <c r="C12" i="10"/>
  <c r="D8" i="10"/>
  <c r="E8" i="10"/>
  <c r="G8" i="10"/>
  <c r="H8" i="10"/>
  <c r="I8" i="10"/>
  <c r="C8" i="10"/>
  <c r="G24" i="9"/>
  <c r="G17" i="9"/>
  <c r="G28" i="9"/>
  <c r="G14" i="9"/>
  <c r="G10" i="9"/>
  <c r="G15" i="9"/>
  <c r="G19" i="9"/>
  <c r="G20" i="9"/>
  <c r="G18" i="9"/>
  <c r="G9" i="9"/>
  <c r="G25" i="9"/>
  <c r="G12" i="9"/>
  <c r="G5" i="9"/>
  <c r="G7" i="9"/>
  <c r="G22" i="9"/>
  <c r="G13" i="9"/>
  <c r="G8" i="9"/>
  <c r="G6" i="9"/>
  <c r="G16" i="9"/>
  <c r="G21" i="9"/>
  <c r="G4" i="9"/>
  <c r="G27" i="9"/>
  <c r="G23" i="9"/>
  <c r="G26" i="9"/>
  <c r="G11" i="9"/>
  <c r="E4" i="4"/>
  <c r="E5" i="4"/>
  <c r="E6" i="4"/>
  <c r="E7" i="4"/>
  <c r="E8" i="4"/>
  <c r="E3" i="4"/>
  <c r="E9" i="4" l="1"/>
  <c r="K14" i="10"/>
  <c r="K6" i="10"/>
  <c r="K5" i="10"/>
  <c r="K7" i="10"/>
  <c r="H19" i="10"/>
  <c r="K4" i="10"/>
  <c r="I19" i="10"/>
  <c r="G19" i="10"/>
  <c r="D19" i="10"/>
  <c r="E19" i="10"/>
  <c r="C19" i="10"/>
  <c r="J12" i="10"/>
  <c r="J8" i="10"/>
  <c r="J17" i="10"/>
  <c r="F8" i="10"/>
  <c r="F19" i="10" s="1"/>
  <c r="K11" i="10"/>
  <c r="K12" i="10" s="1"/>
  <c r="K17" i="10"/>
  <c r="K8" i="10" l="1"/>
  <c r="K19" i="10" s="1"/>
  <c r="J1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Sean</author>
  </authors>
  <commentList>
    <comment ref="B6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 xml:space="preserve">
12</t>
        </r>
        <r>
          <rPr>
            <sz val="9"/>
            <color indexed="81"/>
            <rFont val="Tahoma"/>
            <family val="2"/>
          </rPr>
          <t xml:space="preserve"> (Monthly)
</t>
        </r>
        <r>
          <rPr>
            <b/>
            <sz val="9"/>
            <color indexed="81"/>
            <rFont val="Tahoma"/>
            <family val="2"/>
          </rPr>
          <t>26</t>
        </r>
        <r>
          <rPr>
            <sz val="9"/>
            <color indexed="81"/>
            <rFont val="Tahoma"/>
            <family val="2"/>
          </rPr>
          <t xml:space="preserve"> (Fortnightly)
</t>
        </r>
        <r>
          <rPr>
            <b/>
            <sz val="9"/>
            <color indexed="81"/>
            <rFont val="Tahoma"/>
            <family val="2"/>
          </rPr>
          <t>52</t>
        </r>
        <r>
          <rPr>
            <sz val="9"/>
            <color indexed="81"/>
            <rFont val="Tahoma"/>
            <family val="2"/>
          </rPr>
          <t xml:space="preserve"> (Weekly)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Sean</author>
  </authors>
  <commentList>
    <comment ref="P9" authorId="0" shapeId="0" xr:uid="{00000000-0006-0000-1300-000001000000}">
      <text>
        <r>
          <rPr>
            <b/>
            <sz val="9"/>
            <color indexed="81"/>
            <rFont val="Tahoma"/>
            <family val="2"/>
          </rPr>
          <t>Requirement:</t>
        </r>
        <r>
          <rPr>
            <sz val="9"/>
            <color indexed="81"/>
            <rFont val="Tahoma"/>
            <family val="2"/>
          </rPr>
          <t xml:space="preserve">
Show the most frequently occuring number in the grid
</t>
        </r>
      </text>
    </comment>
  </commentList>
</comments>
</file>

<file path=xl/sharedStrings.xml><?xml version="1.0" encoding="utf-8"?>
<sst xmlns="http://schemas.openxmlformats.org/spreadsheetml/2006/main" count="1018" uniqueCount="720">
  <si>
    <t>Bob's Hardware</t>
  </si>
  <si>
    <t>Jan</t>
  </si>
  <si>
    <t>Feb</t>
  </si>
  <si>
    <t>Mar</t>
  </si>
  <si>
    <t>Apr</t>
  </si>
  <si>
    <t>Total</t>
  </si>
  <si>
    <t>Price</t>
  </si>
  <si>
    <t>Electrc drill</t>
  </si>
  <si>
    <t>Screw driver</t>
  </si>
  <si>
    <t>Hammer</t>
  </si>
  <si>
    <t>Saw</t>
  </si>
  <si>
    <t>Average</t>
  </si>
  <si>
    <t>Minimum</t>
  </si>
  <si>
    <t>Maximum</t>
  </si>
  <si>
    <t>Markup</t>
  </si>
  <si>
    <t>The Stationery Cupboard</t>
  </si>
  <si>
    <t>Item</t>
  </si>
  <si>
    <t>On Hand Qty</t>
  </si>
  <si>
    <t>Reorder Level</t>
  </si>
  <si>
    <t>Status</t>
  </si>
  <si>
    <t>Pencil (Clutch)</t>
  </si>
  <si>
    <t>Ruler (30cm)</t>
  </si>
  <si>
    <t>Eraser (Plastic)</t>
  </si>
  <si>
    <t>Writing Pad</t>
  </si>
  <si>
    <t>Correction Fluid</t>
  </si>
  <si>
    <t>Monthly Sales</t>
  </si>
  <si>
    <t>Account Manager</t>
  </si>
  <si>
    <t>Sales Target</t>
  </si>
  <si>
    <t>Actual</t>
  </si>
  <si>
    <t>Bonus</t>
  </si>
  <si>
    <t>Commission</t>
  </si>
  <si>
    <t>Invoice#:</t>
  </si>
  <si>
    <t>Description</t>
  </si>
  <si>
    <t>Qty</t>
  </si>
  <si>
    <t>Total Purchase:</t>
  </si>
  <si>
    <t>NR889</t>
  </si>
  <si>
    <t>Sales Bonus</t>
  </si>
  <si>
    <t>Salesperson</t>
  </si>
  <si>
    <t>Sales</t>
  </si>
  <si>
    <t>Bonus Table</t>
  </si>
  <si>
    <t>%Bonus</t>
  </si>
  <si>
    <t>Part Number</t>
  </si>
  <si>
    <t>AA100</t>
  </si>
  <si>
    <t>Band Saw</t>
  </si>
  <si>
    <t>AA200</t>
  </si>
  <si>
    <t>Lathe</t>
  </si>
  <si>
    <t>AA67-B</t>
  </si>
  <si>
    <t>Circular Saw - BD</t>
  </si>
  <si>
    <t>AA67-C</t>
  </si>
  <si>
    <t>Circular Saw - RY</t>
  </si>
  <si>
    <t>CC567</t>
  </si>
  <si>
    <t>Screwdriver - Flat</t>
  </si>
  <si>
    <t>CC568</t>
  </si>
  <si>
    <t>Screwdriver - Phillips</t>
  </si>
  <si>
    <t>GF778-A</t>
  </si>
  <si>
    <t>Sandpaper</t>
  </si>
  <si>
    <t>HJ556-A</t>
  </si>
  <si>
    <t>Drill - Electric</t>
  </si>
  <si>
    <t>HJ556-B</t>
  </si>
  <si>
    <t>Drill - Variable Speed</t>
  </si>
  <si>
    <t>Centre Punch</t>
  </si>
  <si>
    <t>NR900</t>
  </si>
  <si>
    <t>Nail Punch</t>
  </si>
  <si>
    <t>ZF990-55</t>
  </si>
  <si>
    <t>Soldering Iron 25W</t>
  </si>
  <si>
    <t>Interest Rate</t>
  </si>
  <si>
    <t>Term (Years)</t>
  </si>
  <si>
    <t>Amount</t>
  </si>
  <si>
    <t>Interval</t>
  </si>
  <si>
    <t>Repayments</t>
  </si>
  <si>
    <t>ACME Novelties</t>
  </si>
  <si>
    <t>Books</t>
  </si>
  <si>
    <t>Stationery</t>
  </si>
  <si>
    <t>Clothing</t>
  </si>
  <si>
    <t>Other</t>
  </si>
  <si>
    <t>Category</t>
  </si>
  <si>
    <t>Blue Biro</t>
  </si>
  <si>
    <t>Moby Dick</t>
  </si>
  <si>
    <t>Free Willy T Shirt</t>
  </si>
  <si>
    <t>Elvis Presley Coffee Mug</t>
  </si>
  <si>
    <t>Tale of Two Cities</t>
  </si>
  <si>
    <t>Solar Powered Torch</t>
  </si>
  <si>
    <t>Daffy Duck Ruler</t>
  </si>
  <si>
    <t>Suburb</t>
  </si>
  <si>
    <t>Sales Person</t>
  </si>
  <si>
    <t>Instrument</t>
  </si>
  <si>
    <t>Supplier</t>
  </si>
  <si>
    <t>Quantity</t>
  </si>
  <si>
    <t>Cost Each</t>
  </si>
  <si>
    <t>Chandler</t>
  </si>
  <si>
    <t>Ronald</t>
  </si>
  <si>
    <t>Guitar</t>
  </si>
  <si>
    <t>Technics</t>
  </si>
  <si>
    <t>Ted</t>
  </si>
  <si>
    <t>Piano</t>
  </si>
  <si>
    <t>Yamaha</t>
  </si>
  <si>
    <t>Dandenong</t>
  </si>
  <si>
    <t>Tommy</t>
  </si>
  <si>
    <t>Organ</t>
  </si>
  <si>
    <t>Heatherhill</t>
  </si>
  <si>
    <t>Keysborough</t>
  </si>
  <si>
    <t>Lyndhurst</t>
  </si>
  <si>
    <t>Noble Park</t>
  </si>
  <si>
    <t>Springvale</t>
  </si>
  <si>
    <t>Westall</t>
  </si>
  <si>
    <t>Keyboards</t>
  </si>
  <si>
    <t>Regional Sales Report</t>
  </si>
  <si>
    <t>Total 1st Qtr</t>
  </si>
  <si>
    <t>May</t>
  </si>
  <si>
    <t>Jun</t>
  </si>
  <si>
    <t>Total 2nd Qtr</t>
  </si>
  <si>
    <t>Total 1st Half</t>
  </si>
  <si>
    <t>North Region</t>
  </si>
  <si>
    <t>Mark</t>
  </si>
  <si>
    <t>Sue</t>
  </si>
  <si>
    <t>John</t>
  </si>
  <si>
    <t>Scott</t>
  </si>
  <si>
    <t>Total North Region</t>
  </si>
  <si>
    <t>South Region</t>
  </si>
  <si>
    <t>James</t>
  </si>
  <si>
    <t>Jason</t>
  </si>
  <si>
    <t>Total South Region</t>
  </si>
  <si>
    <t>West Region</t>
  </si>
  <si>
    <t>Kiren</t>
  </si>
  <si>
    <t>Total West Region</t>
  </si>
  <si>
    <t>Total All:</t>
  </si>
  <si>
    <t>Harry</t>
  </si>
  <si>
    <t>Region</t>
  </si>
  <si>
    <t>Name</t>
  </si>
  <si>
    <t>Shipping Rate Calculator</t>
  </si>
  <si>
    <t>Shipping Rates</t>
  </si>
  <si>
    <t>Enter Shipping Code (1-5)</t>
  </si>
  <si>
    <t>Cost of Shipment:</t>
  </si>
  <si>
    <t>Pay Rate Calculator</t>
  </si>
  <si>
    <t>Rate List</t>
  </si>
  <si>
    <t>Day Type</t>
  </si>
  <si>
    <t>Part Time Rate</t>
  </si>
  <si>
    <t>Casual Rate</t>
  </si>
  <si>
    <t>Weekday</t>
  </si>
  <si>
    <t>Part Time or Casual</t>
  </si>
  <si>
    <t>Saturday</t>
  </si>
  <si>
    <t>Sunday</t>
  </si>
  <si>
    <t>Pay Rate</t>
  </si>
  <si>
    <t>Public Holiday</t>
  </si>
  <si>
    <t>Hours Worked</t>
  </si>
  <si>
    <t>Grand Total</t>
  </si>
  <si>
    <t>Reorder Qty (Exact)</t>
  </si>
  <si>
    <t>Critical Alert</t>
  </si>
  <si>
    <t>Ball Point (Blue)</t>
  </si>
  <si>
    <t>Ball Point (Red)</t>
  </si>
  <si>
    <t>Binder 3 Ring (Blue)</t>
  </si>
  <si>
    <t>Binder 3 Ring (Red)</t>
  </si>
  <si>
    <t>Clear Sheet Protectors</t>
  </si>
  <si>
    <t>Stapler</t>
  </si>
  <si>
    <t>Staples</t>
  </si>
  <si>
    <t>Thumb Tacks</t>
  </si>
  <si>
    <t>Rate</t>
  </si>
  <si>
    <t>Master Cook</t>
  </si>
  <si>
    <t>Ratings</t>
  </si>
  <si>
    <t>Grade</t>
  </si>
  <si>
    <t>Rating</t>
  </si>
  <si>
    <t>Dish</t>
  </si>
  <si>
    <t>Score/100</t>
  </si>
  <si>
    <t>F</t>
  </si>
  <si>
    <t>Dreadful</t>
  </si>
  <si>
    <t>Susan Smith</t>
  </si>
  <si>
    <t>Lobster Thermidor</t>
  </si>
  <si>
    <t>D</t>
  </si>
  <si>
    <t>Poor</t>
  </si>
  <si>
    <t>Mark Nesbit</t>
  </si>
  <si>
    <t>Rib Eye</t>
  </si>
  <si>
    <t>C</t>
  </si>
  <si>
    <t>Laura Sheffield</t>
  </si>
  <si>
    <t>Korma Laura</t>
  </si>
  <si>
    <t>B</t>
  </si>
  <si>
    <t>Good</t>
  </si>
  <si>
    <t>James Linfield</t>
  </si>
  <si>
    <t>Tofu Terrine</t>
  </si>
  <si>
    <t>A</t>
  </si>
  <si>
    <t>Excellent</t>
  </si>
  <si>
    <t>Harold Harmon</t>
  </si>
  <si>
    <t>Coq Au Vin</t>
  </si>
  <si>
    <t>Julia Preston</t>
  </si>
  <si>
    <t>Duck Confit</t>
  </si>
  <si>
    <t>Kate Gill</t>
  </si>
  <si>
    <t>Black Shrubbery Cake</t>
  </si>
  <si>
    <t>Norman Henkil</t>
  </si>
  <si>
    <t>Faux Nest Soup</t>
  </si>
  <si>
    <t>Ly Nguyen</t>
  </si>
  <si>
    <t>Tandoori Terror</t>
  </si>
  <si>
    <t>Russell James</t>
  </si>
  <si>
    <t>Chai Smoked Eel</t>
  </si>
  <si>
    <t>Sean Ptolmy</t>
  </si>
  <si>
    <t>Salt and Chilli Squid</t>
  </si>
  <si>
    <t>David Kent</t>
  </si>
  <si>
    <t>Mediterranean Pasta Salad</t>
  </si>
  <si>
    <t>The Event Planners</t>
  </si>
  <si>
    <t>Event</t>
  </si>
  <si>
    <t>Guests</t>
  </si>
  <si>
    <t>Seats Per Table</t>
  </si>
  <si>
    <t>Tables Required</t>
  </si>
  <si>
    <t>Wedding (Martin)</t>
  </si>
  <si>
    <t>Wedding (Jacobs)</t>
  </si>
  <si>
    <t>Christening (Weber)</t>
  </si>
  <si>
    <t>21st (Norton)</t>
  </si>
  <si>
    <t>Wedding (Taylor)</t>
  </si>
  <si>
    <t>First Name</t>
  </si>
  <si>
    <t>Last Name</t>
  </si>
  <si>
    <t>Earnings</t>
  </si>
  <si>
    <t>Year</t>
  </si>
  <si>
    <t>Statement</t>
  </si>
  <si>
    <t>MARTIN</t>
  </si>
  <si>
    <t>short</t>
  </si>
  <si>
    <t>wenDy</t>
  </si>
  <si>
    <t>Matthews</t>
  </si>
  <si>
    <t>NORman</t>
  </si>
  <si>
    <t>BaTeS</t>
  </si>
  <si>
    <t>Han</t>
  </si>
  <si>
    <t>solo</t>
  </si>
  <si>
    <t>ken</t>
  </si>
  <si>
    <t>rockwell</t>
  </si>
  <si>
    <t>Tuba</t>
  </si>
  <si>
    <t>Glockenspiel</t>
  </si>
  <si>
    <t>On Cost</t>
  </si>
  <si>
    <t>Total Value</t>
  </si>
  <si>
    <t>Total Qty</t>
  </si>
  <si>
    <t>Issue Date</t>
  </si>
  <si>
    <t>Invoice Number</t>
  </si>
  <si>
    <t>Shipments</t>
  </si>
  <si>
    <t>Count</t>
  </si>
  <si>
    <t>Bobs Markup</t>
  </si>
  <si>
    <t>Wood Plane</t>
  </si>
  <si>
    <t>Garden Hose</t>
  </si>
  <si>
    <t>Correction Tape</t>
  </si>
  <si>
    <t>Pencil (2H)</t>
  </si>
  <si>
    <t>Pencil (HB)</t>
  </si>
  <si>
    <t>Pencil (2B)</t>
  </si>
  <si>
    <t>Ball Point (Black)</t>
  </si>
  <si>
    <t>Ceiling 5 cents</t>
  </si>
  <si>
    <t>Stationery Prices</t>
  </si>
  <si>
    <t>Item Code</t>
  </si>
  <si>
    <t>Jul</t>
  </si>
  <si>
    <t>Aug</t>
  </si>
  <si>
    <t>Sep</t>
  </si>
  <si>
    <t>Oct</t>
  </si>
  <si>
    <t>Nov</t>
  </si>
  <si>
    <t>Dec</t>
  </si>
  <si>
    <t>YUI-9989</t>
  </si>
  <si>
    <t>7898-A</t>
  </si>
  <si>
    <t>HB-X-2232</t>
  </si>
  <si>
    <t>HB-X-2245</t>
  </si>
  <si>
    <t>JHGH-8878</t>
  </si>
  <si>
    <t>FFD-45-C</t>
  </si>
  <si>
    <t>OP9987</t>
  </si>
  <si>
    <t>BN-9876</t>
  </si>
  <si>
    <t>HB-J-675</t>
  </si>
  <si>
    <t>Key</t>
  </si>
  <si>
    <t>MODE</t>
  </si>
  <si>
    <t>Fair</t>
  </si>
  <si>
    <t>Satisfactory</t>
  </si>
  <si>
    <t>Outstanding</t>
  </si>
  <si>
    <t>FREQUENCY ANALYSIS</t>
  </si>
  <si>
    <t>Floor 5 Cents</t>
  </si>
  <si>
    <t>Loan Repayment Calculator</t>
  </si>
  <si>
    <t>The Geek Test</t>
  </si>
  <si>
    <t>The department of useless affairs has devised a test to ascertain if you are a geek. Please complete the form below.</t>
  </si>
  <si>
    <t>Question</t>
  </si>
  <si>
    <t>Do you watch Star Trek?</t>
  </si>
  <si>
    <t>Do you watch Big Bang Theory?</t>
  </si>
  <si>
    <t>Do you know the atomic weight of Hydrogen?</t>
  </si>
  <si>
    <t>The Verdict…</t>
  </si>
  <si>
    <t>Do you have a computer that runs Linux instead of Windows?</t>
  </si>
  <si>
    <t>Response YES/NO</t>
  </si>
  <si>
    <t>Start Date of Leave</t>
  </si>
  <si>
    <t>End Date</t>
  </si>
  <si>
    <t>Public Holidays</t>
  </si>
  <si>
    <t>New Year's Day</t>
  </si>
  <si>
    <t>Australia Day </t>
  </si>
  <si>
    <t>Good Friday </t>
  </si>
  <si>
    <t>Easter Saturday</t>
  </si>
  <si>
    <t>Easter Sunday</t>
  </si>
  <si>
    <t>Easter Monday </t>
  </si>
  <si>
    <t>Anzac Day </t>
  </si>
  <si>
    <t>Queen's Birthday </t>
  </si>
  <si>
    <t>Labour Day </t>
  </si>
  <si>
    <t>Christmas Day public holiday</t>
  </si>
  <si>
    <t>Boxing Day</t>
  </si>
  <si>
    <t>Leave Calculator</t>
  </si>
  <si>
    <t>Day</t>
  </si>
  <si>
    <t>Working Days</t>
  </si>
  <si>
    <t>Percentage of Total</t>
  </si>
  <si>
    <t>TOTAL</t>
  </si>
  <si>
    <t>Additional Day</t>
  </si>
  <si>
    <t>Date Paid</t>
  </si>
  <si>
    <t>Sale</t>
  </si>
  <si>
    <t>Bonus Rate</t>
  </si>
  <si>
    <t>Yellow</t>
  </si>
  <si>
    <t>Green</t>
  </si>
  <si>
    <t>Red</t>
  </si>
  <si>
    <t>Silver</t>
  </si>
  <si>
    <t>Gold</t>
  </si>
  <si>
    <t>Ella Vader</t>
  </si>
  <si>
    <t>Willy Makeet</t>
  </si>
  <si>
    <t>Vishnu Verheer</t>
  </si>
  <si>
    <t>Esca Lader</t>
  </si>
  <si>
    <t>Ray Darh</t>
  </si>
  <si>
    <t>Chester Draws</t>
  </si>
  <si>
    <t>Product Codes</t>
  </si>
  <si>
    <t>AB-133-01</t>
  </si>
  <si>
    <t>AB-545-01</t>
  </si>
  <si>
    <t>AB-133-02</t>
  </si>
  <si>
    <t>Left Part</t>
  </si>
  <si>
    <t>Right Part</t>
  </si>
  <si>
    <t>Middle Part</t>
  </si>
  <si>
    <t>Consulting Time Sheet</t>
  </si>
  <si>
    <t>Total Hours</t>
  </si>
  <si>
    <t>Hourly Rate</t>
  </si>
  <si>
    <t>Invoice Amount</t>
  </si>
  <si>
    <t>Magic Music Store</t>
  </si>
  <si>
    <t>Gale</t>
  </si>
  <si>
    <t>Force</t>
  </si>
  <si>
    <t>Russell</t>
  </si>
  <si>
    <t>Sprout</t>
  </si>
  <si>
    <t>Myles</t>
  </si>
  <si>
    <t>Long</t>
  </si>
  <si>
    <t>Dennis</t>
  </si>
  <si>
    <t>Racket</t>
  </si>
  <si>
    <t>Adam</t>
  </si>
  <si>
    <t>Baum</t>
  </si>
  <si>
    <t>Polly</t>
  </si>
  <si>
    <t>Ester</t>
  </si>
  <si>
    <t>Gale Force</t>
  </si>
  <si>
    <t>Russell Sprout</t>
  </si>
  <si>
    <t>Myles Long</t>
  </si>
  <si>
    <t>Dennis Racket</t>
  </si>
  <si>
    <t>Polly Ester</t>
  </si>
  <si>
    <t>EmployeeID</t>
  </si>
  <si>
    <t>FirstName</t>
  </si>
  <si>
    <t>LastName</t>
  </si>
  <si>
    <t>Gender</t>
  </si>
  <si>
    <t>EmailAddress</t>
  </si>
  <si>
    <t>HomePhone</t>
  </si>
  <si>
    <t>MobilePhone</t>
  </si>
  <si>
    <t>Address</t>
  </si>
  <si>
    <t>City</t>
  </si>
  <si>
    <t>State</t>
  </si>
  <si>
    <t>PostCode</t>
  </si>
  <si>
    <t>DateOfBirth</t>
  </si>
  <si>
    <t>Sonny</t>
  </si>
  <si>
    <t>M</t>
  </si>
  <si>
    <t>d.sonny@zazzlehigh.com</t>
  </si>
  <si>
    <t>03 99973108</t>
  </si>
  <si>
    <t>0479 265541</t>
  </si>
  <si>
    <t>817 Barnes Corner</t>
  </si>
  <si>
    <t>MENAI</t>
  </si>
  <si>
    <t>VIC</t>
  </si>
  <si>
    <t>Jack</t>
  </si>
  <si>
    <t>Potts</t>
  </si>
  <si>
    <t>p.jack@zazzlehigh.com</t>
  </si>
  <si>
    <t>03 68871971</t>
  </si>
  <si>
    <t>0480 440652</t>
  </si>
  <si>
    <t>139 Dawson Place</t>
  </si>
  <si>
    <t>TURRAMURRA</t>
  </si>
  <si>
    <t>Shandy</t>
  </si>
  <si>
    <t>Lear</t>
  </si>
  <si>
    <t>l.shandy@zazzlehigh.com</t>
  </si>
  <si>
    <t>02 68891898</t>
  </si>
  <si>
    <t>0445 353852</t>
  </si>
  <si>
    <t>117 Dawes Avenue</t>
  </si>
  <si>
    <t>CASTLE HILL</t>
  </si>
  <si>
    <t>NSW</t>
  </si>
  <si>
    <t>April</t>
  </si>
  <si>
    <t>Showers</t>
  </si>
  <si>
    <t>s.april@zazzlehigh.com</t>
  </si>
  <si>
    <t>03 99994719</t>
  </si>
  <si>
    <t>0455 752762</t>
  </si>
  <si>
    <t>103 Avoca Road</t>
  </si>
  <si>
    <t>GROSE WOLD</t>
  </si>
  <si>
    <t>Brighton</t>
  </si>
  <si>
    <t>Earleigh</t>
  </si>
  <si>
    <t>e.brighton@zazzlehigh.com</t>
  </si>
  <si>
    <t>0408 027590</t>
  </si>
  <si>
    <t>596 Augusta Lane</t>
  </si>
  <si>
    <t>ST. CLAIR</t>
  </si>
  <si>
    <t>f.gale@zazzlehigh.com</t>
  </si>
  <si>
    <t>0439 741656</t>
  </si>
  <si>
    <t>639 Albany Lane</t>
  </si>
  <si>
    <t>ST. LEONARDS</t>
  </si>
  <si>
    <t>s.russell@zazzlehigh.com</t>
  </si>
  <si>
    <t>03 68821529</t>
  </si>
  <si>
    <t>0461 647999</t>
  </si>
  <si>
    <t>430 Dobroyd Scenic Drive</t>
  </si>
  <si>
    <t>BALGOWLAH HEIGHTS</t>
  </si>
  <si>
    <t>l.myles@zazzlehigh.com</t>
  </si>
  <si>
    <t>03 99773151</t>
  </si>
  <si>
    <t>0440 494851</t>
  </si>
  <si>
    <t>907 Bowen Mountain Road</t>
  </si>
  <si>
    <t>GROSE VALE</t>
  </si>
  <si>
    <t>r.dennis@zazzlehigh.com</t>
  </si>
  <si>
    <t>02 99973098</t>
  </si>
  <si>
    <t>0436 443826</t>
  </si>
  <si>
    <t>628 Bangor Bypass</t>
  </si>
  <si>
    <t>BANGOR</t>
  </si>
  <si>
    <t>b.adam@zazzlehigh.com</t>
  </si>
  <si>
    <t>02 99972135</t>
  </si>
  <si>
    <t>0455 353281</t>
  </si>
  <si>
    <t>520 Batman Walk</t>
  </si>
  <si>
    <t>PARRAMATTA</t>
  </si>
  <si>
    <t>e.polly@zazzlehigh.com</t>
  </si>
  <si>
    <t>02 96210470</t>
  </si>
  <si>
    <t>0416 429946</t>
  </si>
  <si>
    <t>426 Church Street</t>
  </si>
  <si>
    <t>MARRICKVILLE</t>
  </si>
  <si>
    <t>Ophelia</t>
  </si>
  <si>
    <t>Payne</t>
  </si>
  <si>
    <t>p.ophelia@zazzlehigh.com</t>
  </si>
  <si>
    <t>02 99974491</t>
  </si>
  <si>
    <t>0447 508991</t>
  </si>
  <si>
    <t>579 Ballandella Road</t>
  </si>
  <si>
    <t>TOONGABBIE</t>
  </si>
  <si>
    <t>Tim</t>
  </si>
  <si>
    <t>Burr</t>
  </si>
  <si>
    <t>b.tim@zazzlehigh.com</t>
  </si>
  <si>
    <t>03 68523388</t>
  </si>
  <si>
    <t>0488 971825</t>
  </si>
  <si>
    <t>848 Elizabeth Street</t>
  </si>
  <si>
    <t>WAHROONGA</t>
  </si>
  <si>
    <t>Iona</t>
  </si>
  <si>
    <t>Ford</t>
  </si>
  <si>
    <t>f.iona@zazzlehigh.com</t>
  </si>
  <si>
    <t>02 99772400</t>
  </si>
  <si>
    <t>0482 306853</t>
  </si>
  <si>
    <t>347 Bridge Street</t>
  </si>
  <si>
    <t>BALMAIN</t>
  </si>
  <si>
    <t>Woody</t>
  </si>
  <si>
    <t>Forrest</t>
  </si>
  <si>
    <t>f.woody@zazzlehigh.com</t>
  </si>
  <si>
    <t>02 99973549</t>
  </si>
  <si>
    <t>0408 424580</t>
  </si>
  <si>
    <t>500 Bardwell Lane</t>
  </si>
  <si>
    <t>MOSMAN</t>
  </si>
  <si>
    <t>Ella</t>
  </si>
  <si>
    <t>Mentry</t>
  </si>
  <si>
    <t>m.ella@zazzlehigh.com</t>
  </si>
  <si>
    <t>02 96215648</t>
  </si>
  <si>
    <t>608 Charter Street</t>
  </si>
  <si>
    <t>SADLEIR</t>
  </si>
  <si>
    <t>Willie</t>
  </si>
  <si>
    <t>Makeet</t>
  </si>
  <si>
    <t>m.willie@zazzlehigh.com</t>
  </si>
  <si>
    <t>02 94773267</t>
  </si>
  <si>
    <t>0497 158563</t>
  </si>
  <si>
    <t>68 Cleveland Lane</t>
  </si>
  <si>
    <t>CHIPPENDALE</t>
  </si>
  <si>
    <t>Rich</t>
  </si>
  <si>
    <t>Fella</t>
  </si>
  <si>
    <t>f.rich@zazzlehigh.com</t>
  </si>
  <si>
    <t>0409 042936</t>
  </si>
  <si>
    <t>634 Aquilina Drive</t>
  </si>
  <si>
    <t>PLUMPTON</t>
  </si>
  <si>
    <t>Hawke</t>
  </si>
  <si>
    <t>h.tommy@zazzlehigh.com</t>
  </si>
  <si>
    <t>02 68891582</t>
  </si>
  <si>
    <t>183 Dalmeny Avenue</t>
  </si>
  <si>
    <t>RUSSELL LEA</t>
  </si>
  <si>
    <t>Joe</t>
  </si>
  <si>
    <t>King</t>
  </si>
  <si>
    <t>k.joe@zazzlehigh.com</t>
  </si>
  <si>
    <t>02 99996248</t>
  </si>
  <si>
    <t>782 Avenue Road</t>
  </si>
  <si>
    <t>Chester</t>
  </si>
  <si>
    <t>Draws</t>
  </si>
  <si>
    <t>d.chester@zazzlehigh.com</t>
  </si>
  <si>
    <t>02 99745101</t>
  </si>
  <si>
    <t>0492 675485</t>
  </si>
  <si>
    <t>630 Bullivant Lane</t>
  </si>
  <si>
    <t>NORTH SYDNEY</t>
  </si>
  <si>
    <t>Rocky</t>
  </si>
  <si>
    <t>Rhoades</t>
  </si>
  <si>
    <t>r.rocky@zazzlehigh.com</t>
  </si>
  <si>
    <t>02 68592082</t>
  </si>
  <si>
    <t>0455 874186</t>
  </si>
  <si>
    <t>52 Elizabeth Street</t>
  </si>
  <si>
    <t>Helen</t>
  </si>
  <si>
    <t>Back</t>
  </si>
  <si>
    <t>b.helen@zazzlehigh.com</t>
  </si>
  <si>
    <t>02 94211156</t>
  </si>
  <si>
    <t>0476 303169</t>
  </si>
  <si>
    <t>129 Copeland Street</t>
  </si>
  <si>
    <t>ALEXANDRIA</t>
  </si>
  <si>
    <t>Les</t>
  </si>
  <si>
    <t>p.les@zazzlehigh.com</t>
  </si>
  <si>
    <t>0412 678949</t>
  </si>
  <si>
    <t>499 Amsterdam Street</t>
  </si>
  <si>
    <t>OAKHURST</t>
  </si>
  <si>
    <t>Vishnu</t>
  </si>
  <si>
    <t>Verheer</t>
  </si>
  <si>
    <t>v.vishnu@zazzlehigh.com</t>
  </si>
  <si>
    <t>02 68362134</t>
  </si>
  <si>
    <t>0433 219275</t>
  </si>
  <si>
    <t>806 Augusta Road</t>
  </si>
  <si>
    <t>MANLY</t>
  </si>
  <si>
    <t>Kris</t>
  </si>
  <si>
    <t>Mhass</t>
  </si>
  <si>
    <t>m.kris@zazzlehigh.com</t>
  </si>
  <si>
    <t>02 68887705</t>
  </si>
  <si>
    <t>0477 351362</t>
  </si>
  <si>
    <t>869 Dawes Place</t>
  </si>
  <si>
    <t>CHERRYBROOK</t>
  </si>
  <si>
    <t>Marlon</t>
  </si>
  <si>
    <t>Fisher</t>
  </si>
  <si>
    <t>f.marlon@zazzlehigh.com</t>
  </si>
  <si>
    <t>0412 721110</t>
  </si>
  <si>
    <t>44 Amberlea Street</t>
  </si>
  <si>
    <t>GLENWOOD</t>
  </si>
  <si>
    <t>Phil</t>
  </si>
  <si>
    <t>Rupp</t>
  </si>
  <si>
    <t>r.phil@zazzlehigh.com</t>
  </si>
  <si>
    <t>02 99791207</t>
  </si>
  <si>
    <t>0431 506974</t>
  </si>
  <si>
    <t>217 Betts Street</t>
  </si>
  <si>
    <t>Corey</t>
  </si>
  <si>
    <t>Ander</t>
  </si>
  <si>
    <t>a.corey@zazzlehigh.com</t>
  </si>
  <si>
    <t>02 68821376</t>
  </si>
  <si>
    <t>0492 287449</t>
  </si>
  <si>
    <t>460 Dillon Street</t>
  </si>
  <si>
    <t>RAMSGATE</t>
  </si>
  <si>
    <t>Flay</t>
  </si>
  <si>
    <t>f.sue@zazzlehigh.com</t>
  </si>
  <si>
    <t>03 94771309</t>
  </si>
  <si>
    <t>0452 745657</t>
  </si>
  <si>
    <t>359 Cluden Close</t>
  </si>
  <si>
    <t>Patty</t>
  </si>
  <si>
    <t>O'Ferncher</t>
  </si>
  <si>
    <t>o.patty@zazzlehigh.com</t>
  </si>
  <si>
    <t>02 68470765</t>
  </si>
  <si>
    <t>0443 428444</t>
  </si>
  <si>
    <t>826 Euroka Road</t>
  </si>
  <si>
    <t>WESTLEIGH</t>
  </si>
  <si>
    <t>Robin</t>
  </si>
  <si>
    <t>Banks</t>
  </si>
  <si>
    <t>b.robin@zazzlehigh.com</t>
  </si>
  <si>
    <t>02 68523134</t>
  </si>
  <si>
    <t>0416 627837</t>
  </si>
  <si>
    <t>370 Eric Felton Street</t>
  </si>
  <si>
    <t>Lon</t>
  </si>
  <si>
    <t>Moore</t>
  </si>
  <si>
    <t>m.lon@zazzlehigh.com</t>
  </si>
  <si>
    <t>02 99870369</t>
  </si>
  <si>
    <t>0425 536023</t>
  </si>
  <si>
    <t>873 Bells Lane</t>
  </si>
  <si>
    <t>KURMOND</t>
  </si>
  <si>
    <t>Rose</t>
  </si>
  <si>
    <t>Bush</t>
  </si>
  <si>
    <t>b.rose@zazzlehigh.com</t>
  </si>
  <si>
    <t>02 67785435</t>
  </si>
  <si>
    <t>0418 269 01</t>
  </si>
  <si>
    <t>910 Albert Street</t>
  </si>
  <si>
    <t>GLEBE</t>
  </si>
  <si>
    <t>Oliver</t>
  </si>
  <si>
    <t>Sutton</t>
  </si>
  <si>
    <t>s.oliver@zazzlehigh.com</t>
  </si>
  <si>
    <t>03 94760341</t>
  </si>
  <si>
    <t>0423 992541</t>
  </si>
  <si>
    <t>356 Coopworth Road</t>
  </si>
  <si>
    <t>ELDERSLIE</t>
  </si>
  <si>
    <t>Justin</t>
  </si>
  <si>
    <t>Case</t>
  </si>
  <si>
    <t>c.justin@zazzlehigh.com</t>
  </si>
  <si>
    <t>03 99712950</t>
  </si>
  <si>
    <t>046 261058</t>
  </si>
  <si>
    <t>287 Cambourne Avenue</t>
  </si>
  <si>
    <t>ST. IVES</t>
  </si>
  <si>
    <t>Matt</t>
  </si>
  <si>
    <t>Tress</t>
  </si>
  <si>
    <t>t.matt@zazzlehigh.com</t>
  </si>
  <si>
    <t>02 98313031</t>
  </si>
  <si>
    <t>0443 935127</t>
  </si>
  <si>
    <t>473 Camden Arcade</t>
  </si>
  <si>
    <t>CAMDEN</t>
  </si>
  <si>
    <t>Bill</t>
  </si>
  <si>
    <t>Ding</t>
  </si>
  <si>
    <t>d.bill@zazzlehigh.com</t>
  </si>
  <si>
    <t>02 68842123</t>
  </si>
  <si>
    <t>0435 381158</t>
  </si>
  <si>
    <t>671 Deakin Street</t>
  </si>
  <si>
    <t>WEST RYDE</t>
  </si>
  <si>
    <t>Paige</t>
  </si>
  <si>
    <t>Turner</t>
  </si>
  <si>
    <t>t.paige@zazzlehigh.com</t>
  </si>
  <si>
    <t>02 68824160</t>
  </si>
  <si>
    <t>0493 532179</t>
  </si>
  <si>
    <t>353 Denham Court Road</t>
  </si>
  <si>
    <t>DENHAM COURT</t>
  </si>
  <si>
    <t>Sarah</t>
  </si>
  <si>
    <t>Bellum</t>
  </si>
  <si>
    <t>b.sarah@zazzlehigh.com</t>
  </si>
  <si>
    <t>02 99773112</t>
  </si>
  <si>
    <t>0451 231618</t>
  </si>
  <si>
    <t>351 Bradley Avenue</t>
  </si>
  <si>
    <t>BELLEVUE HILL</t>
  </si>
  <si>
    <t>Manny</t>
  </si>
  <si>
    <t>Quin</t>
  </si>
  <si>
    <t>q.manny@zazzlehigh.com</t>
  </si>
  <si>
    <t>02 99775540</t>
  </si>
  <si>
    <t>0443 877337</t>
  </si>
  <si>
    <t>250 Bolaro Avenue</t>
  </si>
  <si>
    <t>GREYSTANES</t>
  </si>
  <si>
    <t>Rufus</t>
  </si>
  <si>
    <t>Leaking</t>
  </si>
  <si>
    <t>l.rufus@zazzlehigh.com</t>
  </si>
  <si>
    <t>0416 006154</t>
  </si>
  <si>
    <t>316 Albert Street</t>
  </si>
  <si>
    <t>GREENWICH</t>
  </si>
  <si>
    <t>Anita</t>
  </si>
  <si>
    <t>Bath</t>
  </si>
  <si>
    <t>b.anita@zazzlehigh.com</t>
  </si>
  <si>
    <t>02 99772123</t>
  </si>
  <si>
    <t>0473 353155</t>
  </si>
  <si>
    <t>318 Bray Street</t>
  </si>
  <si>
    <t>Holly</t>
  </si>
  <si>
    <t>McRell</t>
  </si>
  <si>
    <t>m.holly@zazzlehigh.com</t>
  </si>
  <si>
    <t>02 69229476</t>
  </si>
  <si>
    <t>0452 114944</t>
  </si>
  <si>
    <t>816 Currawong Corner</t>
  </si>
  <si>
    <t>LEONAY</t>
  </si>
  <si>
    <t>Molly</t>
  </si>
  <si>
    <t>Kuehl</t>
  </si>
  <si>
    <t>k.molly@zazzlehigh.com</t>
  </si>
  <si>
    <t>0412 911171</t>
  </si>
  <si>
    <t>116 Alexandra Street</t>
  </si>
  <si>
    <t>HUNTERS HILL</t>
  </si>
  <si>
    <t>Crystal</t>
  </si>
  <si>
    <t>Ball</t>
  </si>
  <si>
    <t>b.crystal@zazzlehigh.com</t>
  </si>
  <si>
    <t>02 94773968</t>
  </si>
  <si>
    <t>0442 271254</t>
  </si>
  <si>
    <t>297 Cliff Avenue</t>
  </si>
  <si>
    <t>NORTHBRIDGE</t>
  </si>
  <si>
    <t>Ray</t>
  </si>
  <si>
    <t>Darh</t>
  </si>
  <si>
    <t>d.ray@zazzlehigh.com</t>
  </si>
  <si>
    <t>02 94760893</t>
  </si>
  <si>
    <t>0429 905342</t>
  </si>
  <si>
    <t>881 Conway Road</t>
  </si>
  <si>
    <t>BANKSTOWN</t>
  </si>
  <si>
    <t>Woods</t>
  </si>
  <si>
    <t>w.holly@zazzlehigh.com</t>
  </si>
  <si>
    <t>02 68523053</t>
  </si>
  <si>
    <t>0498 455077</t>
  </si>
  <si>
    <t>95 Elouera Street</t>
  </si>
  <si>
    <t>BEVERLY HILLS</t>
  </si>
  <si>
    <t>Ranger</t>
  </si>
  <si>
    <t>r.forrest@zazzlehigh.com</t>
  </si>
  <si>
    <t>02 94777791</t>
  </si>
  <si>
    <t>0436 956644</t>
  </si>
  <si>
    <t>708 Clarence Street</t>
  </si>
  <si>
    <t>GLENBROOK</t>
  </si>
  <si>
    <t>Dan</t>
  </si>
  <si>
    <t>Druff</t>
  </si>
  <si>
    <t>d.dan@zazzlehigh.com</t>
  </si>
  <si>
    <t>02 99778739</t>
  </si>
  <si>
    <t>0427 997258</t>
  </si>
  <si>
    <t>717 Birramal Road</t>
  </si>
  <si>
    <t>DUFFYS FOREST</t>
  </si>
  <si>
    <t>Jim</t>
  </si>
  <si>
    <t>Nasium</t>
  </si>
  <si>
    <t>n.jim@zazzlehigh.com</t>
  </si>
  <si>
    <t>03 99849474</t>
  </si>
  <si>
    <t>0454 400134</t>
  </si>
  <si>
    <t>472 Benedictine Place</t>
  </si>
  <si>
    <t>Free</t>
  </si>
  <si>
    <t>f.scott@zazzlehigh.com</t>
  </si>
  <si>
    <t>02 99771137</t>
  </si>
  <si>
    <t>0422 590207</t>
  </si>
  <si>
    <t>273 Brighton Boulevard</t>
  </si>
  <si>
    <t>NORTH BONDI</t>
  </si>
  <si>
    <t>Dwayne</t>
  </si>
  <si>
    <t>Pipe</t>
  </si>
  <si>
    <t>p.dwayne@zazzlehigh.com</t>
  </si>
  <si>
    <t>02 99745754</t>
  </si>
  <si>
    <t>0422 220139</t>
  </si>
  <si>
    <t>822 Bunya Parade</t>
  </si>
  <si>
    <t>COOGEE</t>
  </si>
  <si>
    <t>Terry</t>
  </si>
  <si>
    <t>Bull</t>
  </si>
  <si>
    <t>b.terry@zazzlehigh.com</t>
  </si>
  <si>
    <t>02 94762995</t>
  </si>
  <si>
    <t>46 Collins Street</t>
  </si>
  <si>
    <t>SURRY HILLS</t>
  </si>
  <si>
    <t>Roland</t>
  </si>
  <si>
    <t>Fender</t>
  </si>
  <si>
    <t>Session</t>
  </si>
  <si>
    <t>Wessex</t>
  </si>
  <si>
    <t>Gibson Les Paul</t>
  </si>
  <si>
    <t>Corey Ander</t>
  </si>
  <si>
    <t>Sue Flay</t>
  </si>
  <si>
    <t>Patty O'Ferncher</t>
  </si>
  <si>
    <t>Robin Banks</t>
  </si>
  <si>
    <t>Rose Bush</t>
  </si>
  <si>
    <t>Late Payment 
(over 21 days)</t>
  </si>
  <si>
    <t>Henry Fortescue College</t>
  </si>
  <si>
    <t>Commercial Photography Level 1</t>
  </si>
  <si>
    <t>Learning Module</t>
  </si>
  <si>
    <t>Required Score</t>
  </si>
  <si>
    <t>Actual Score</t>
  </si>
  <si>
    <t>Competent / 
Not Yet Competent</t>
  </si>
  <si>
    <t>Composition</t>
  </si>
  <si>
    <t>Exposure Theory</t>
  </si>
  <si>
    <t>Lighting Theory</t>
  </si>
  <si>
    <t>Flash Photography</t>
  </si>
  <si>
    <t>Optical Mathematics</t>
  </si>
  <si>
    <t>Colour Management</t>
  </si>
  <si>
    <t>Using Filters</t>
  </si>
  <si>
    <t>Photoshop Level 1</t>
  </si>
  <si>
    <t>Photoshop Level 2</t>
  </si>
  <si>
    <t>Lorn Moer</t>
  </si>
  <si>
    <t>2nd Largest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</si>
</sst>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8" fillId="10" borderId="11" applyNumberFormat="0" applyAlignment="0" applyProtection="0"/>
    <xf numFmtId="44" fontId="7" fillId="0" borderId="0" applyFont="0" applyFill="0" applyBorder="0" applyAlignment="0" applyProtection="0"/>
  </cellStyleXfs>
  <cellXfs count="81">
    <xf numFmtId="0" fontId="0" fillId="0" borderId="0" xfId="0"/>
    <xf numFmtId="9" fontId="0" fillId="0" borderId="0" xfId="2" applyFont="1"/>
    <xf numFmtId="44" fontId="0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44" fontId="0" fillId="0" borderId="1" xfId="1" applyFont="1" applyBorder="1"/>
    <xf numFmtId="44" fontId="0" fillId="0" borderId="5" xfId="1" applyFont="1" applyBorder="1"/>
    <xf numFmtId="44" fontId="0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4" xfId="0" applyBorder="1"/>
    <xf numFmtId="0" fontId="2" fillId="0" borderId="2" xfId="0" applyFont="1" applyBorder="1"/>
    <xf numFmtId="44" fontId="0" fillId="3" borderId="1" xfId="1" applyFont="1" applyFill="1" applyBorder="1"/>
    <xf numFmtId="9" fontId="0" fillId="3" borderId="1" xfId="2" applyFont="1" applyFill="1" applyBorder="1"/>
    <xf numFmtId="44" fontId="0" fillId="0" borderId="0" xfId="0" applyNumberFormat="1"/>
    <xf numFmtId="0" fontId="0" fillId="3" borderId="1" xfId="0" applyFill="1" applyBorder="1"/>
    <xf numFmtId="9" fontId="0" fillId="3" borderId="1" xfId="0" applyNumberFormat="1" applyFill="1" applyBorder="1"/>
    <xf numFmtId="0" fontId="2" fillId="4" borderId="0" xfId="0" applyFont="1" applyFill="1"/>
    <xf numFmtId="0" fontId="0" fillId="4" borderId="0" xfId="0" applyFill="1"/>
    <xf numFmtId="0" fontId="2" fillId="5" borderId="0" xfId="0" applyFont="1" applyFill="1"/>
    <xf numFmtId="0" fontId="0" fillId="5" borderId="0" xfId="0" applyFill="1"/>
    <xf numFmtId="0" fontId="2" fillId="6" borderId="0" xfId="0" applyFont="1" applyFill="1"/>
    <xf numFmtId="0" fontId="0" fillId="6" borderId="0" xfId="0" applyFill="1"/>
    <xf numFmtId="0" fontId="2" fillId="7" borderId="0" xfId="0" applyFont="1" applyFill="1"/>
    <xf numFmtId="0" fontId="2" fillId="8" borderId="0" xfId="0" applyFont="1" applyFill="1"/>
    <xf numFmtId="44" fontId="0" fillId="2" borderId="1" xfId="0" applyNumberFormat="1" applyFill="1" applyBorder="1"/>
    <xf numFmtId="0" fontId="0" fillId="2" borderId="1" xfId="1" applyNumberFormat="1" applyFont="1" applyFill="1" applyBorder="1"/>
    <xf numFmtId="43" fontId="0" fillId="0" borderId="0" xfId="0" applyNumberFormat="1"/>
    <xf numFmtId="0" fontId="0" fillId="0" borderId="0" xfId="0" applyBorder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0" fillId="0" borderId="6" xfId="0" applyBorder="1"/>
    <xf numFmtId="44" fontId="0" fillId="0" borderId="0" xfId="0" applyNumberFormat="1" applyBorder="1"/>
    <xf numFmtId="44" fontId="0" fillId="0" borderId="7" xfId="0" applyNumberFormat="1" applyBorder="1"/>
    <xf numFmtId="0" fontId="0" fillId="0" borderId="8" xfId="0" applyBorder="1"/>
    <xf numFmtId="44" fontId="0" fillId="0" borderId="9" xfId="0" applyNumberFormat="1" applyBorder="1"/>
    <xf numFmtId="44" fontId="0" fillId="0" borderId="10" xfId="0" applyNumberFormat="1" applyBorder="1"/>
    <xf numFmtId="0" fontId="2" fillId="0" borderId="0" xfId="0" applyFont="1" applyAlignment="1">
      <alignment horizontal="left"/>
    </xf>
    <xf numFmtId="0" fontId="0" fillId="9" borderId="0" xfId="0" applyFill="1"/>
    <xf numFmtId="14" fontId="0" fillId="0" borderId="0" xfId="0" applyNumberFormat="1"/>
    <xf numFmtId="0" fontId="0" fillId="11" borderId="0" xfId="0" applyFill="1"/>
    <xf numFmtId="0" fontId="0" fillId="0" borderId="12" xfId="0" applyBorder="1"/>
    <xf numFmtId="0" fontId="2" fillId="11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2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wrapText="1"/>
    </xf>
    <xf numFmtId="0" fontId="8" fillId="10" borderId="11" xfId="4"/>
    <xf numFmtId="0" fontId="11" fillId="0" borderId="0" xfId="0" applyFont="1" applyAlignment="1">
      <alignment vertical="center" wrapText="1"/>
    </xf>
    <xf numFmtId="14" fontId="0" fillId="2" borderId="0" xfId="0" applyNumberFormat="1" applyFill="1"/>
    <xf numFmtId="0" fontId="2" fillId="11" borderId="0" xfId="0" quotePrefix="1" applyFont="1" applyFill="1" applyAlignment="1">
      <alignment horizontal="right"/>
    </xf>
    <xf numFmtId="0" fontId="2" fillId="0" borderId="0" xfId="0" applyFont="1" applyAlignment="1">
      <alignment horizontal="right"/>
    </xf>
    <xf numFmtId="44" fontId="2" fillId="0" borderId="0" xfId="1" applyFont="1"/>
    <xf numFmtId="0" fontId="12" fillId="0" borderId="0" xfId="0" applyFont="1"/>
    <xf numFmtId="0" fontId="13" fillId="0" borderId="0" xfId="0" applyFont="1"/>
    <xf numFmtId="44" fontId="0" fillId="0" borderId="1" xfId="0" applyNumberFormat="1" applyBorder="1"/>
    <xf numFmtId="0" fontId="2" fillId="11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11" borderId="1" xfId="0" applyFont="1" applyFill="1" applyBorder="1" applyAlignment="1">
      <alignment horizontal="right" vertical="top" wrapText="1"/>
    </xf>
    <xf numFmtId="0" fontId="14" fillId="0" borderId="0" xfId="0" applyFont="1"/>
    <xf numFmtId="0" fontId="0" fillId="0" borderId="0" xfId="0" applyNumberFormat="1"/>
    <xf numFmtId="0" fontId="0" fillId="0" borderId="0" xfId="1" applyNumberFormat="1" applyFont="1"/>
    <xf numFmtId="0" fontId="2" fillId="0" borderId="0" xfId="0" applyNumberFormat="1" applyFont="1"/>
    <xf numFmtId="0" fontId="0" fillId="0" borderId="12" xfId="0" applyNumberFormat="1" applyBorder="1"/>
    <xf numFmtId="0" fontId="2" fillId="0" borderId="0" xfId="0" applyFont="1" applyAlignment="1">
      <alignment wrapText="1"/>
    </xf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</cellXfs>
  <cellStyles count="6">
    <cellStyle name="Currency" xfId="1" builtinId="4"/>
    <cellStyle name="Currency 2" xfId="5" xr:uid="{00000000-0005-0000-0000-000001000000}"/>
    <cellStyle name="Input" xfId="4" builtinId="20"/>
    <cellStyle name="Normal" xfId="0" builtinId="0"/>
    <cellStyle name="Normal 2" xfId="3" xr:uid="{00000000-0005-0000-0000-000004000000}"/>
    <cellStyle name="Percent" xfId="2" builtinId="5"/>
  </cellStyles>
  <dxfs count="0"/>
  <tableStyles count="0" defaultTableStyle="TableStyleMedium9" defaultPivotStyle="PivotStyleLight16"/>
  <colors>
    <mruColors>
      <color rgb="FFE0EACC"/>
      <color rgb="FFEFFFEF"/>
      <color rgb="FFDDFFDD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12</xdr:col>
      <xdr:colOff>0</xdr:colOff>
      <xdr:row>15</xdr:row>
      <xdr:rowOff>0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1667B996-C9F4-4060-8FE2-E1DDC6E87C13}"/>
            </a:ext>
          </a:extLst>
        </xdr:cNvPr>
        <xdr:cNvSpPr/>
      </xdr:nvSpPr>
      <xdr:spPr>
        <a:xfrm>
          <a:off x="5553075" y="457200"/>
          <a:ext cx="3657600" cy="2476500"/>
        </a:xfrm>
        <a:prstGeom prst="wedgeRoundRectCallout">
          <a:avLst>
            <a:gd name="adj1" fmla="val -60145"/>
            <a:gd name="adj2" fmla="val -20400"/>
            <a:gd name="adj3" fmla="val 16667"/>
          </a:avLst>
        </a:prstGeom>
        <a:solidFill>
          <a:srgbClr val="EFFFEF"/>
        </a:solidFill>
        <a:ln w="12700"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200">
              <a:solidFill>
                <a:srgbClr val="008000"/>
              </a:solidFill>
            </a:rPr>
            <a:t>This company calculates</a:t>
          </a:r>
          <a:r>
            <a:rPr lang="en-AU" sz="1200" baseline="0">
              <a:solidFill>
                <a:srgbClr val="008000"/>
              </a:solidFill>
            </a:rPr>
            <a:t> commission as the whole </a:t>
          </a:r>
          <a:r>
            <a:rPr lang="en-AU" sz="1200" b="1" baseline="0">
              <a:solidFill>
                <a:srgbClr val="008000"/>
              </a:solidFill>
            </a:rPr>
            <a:t>Actual</a:t>
          </a:r>
          <a:r>
            <a:rPr lang="en-AU" sz="1200" baseline="0">
              <a:solidFill>
                <a:srgbClr val="008000"/>
              </a:solidFill>
            </a:rPr>
            <a:t> multiplied by the persons individual rate.</a:t>
          </a:r>
        </a:p>
        <a:p>
          <a:pPr algn="ctr"/>
          <a:endParaRPr lang="en-AU" sz="1200" baseline="0">
            <a:solidFill>
              <a:srgbClr val="008000"/>
            </a:solidFill>
          </a:endParaRPr>
        </a:p>
        <a:p>
          <a:pPr algn="ctr"/>
          <a:r>
            <a:rPr lang="en-AU" sz="1200" baseline="0">
              <a:solidFill>
                <a:srgbClr val="008000"/>
              </a:solidFill>
            </a:rPr>
            <a:t>A generous calculation, however the catch is that their actual must equal or exceed the </a:t>
          </a:r>
          <a:r>
            <a:rPr lang="en-AU" sz="1200" b="1" baseline="0">
              <a:solidFill>
                <a:srgbClr val="008000"/>
              </a:solidFill>
            </a:rPr>
            <a:t>Sales Target</a:t>
          </a:r>
          <a:r>
            <a:rPr lang="en-AU" sz="1200" baseline="0">
              <a:solidFill>
                <a:srgbClr val="008000"/>
              </a:solidFill>
            </a:rPr>
            <a:t> set for each.</a:t>
          </a:r>
        </a:p>
        <a:p>
          <a:pPr algn="ctr"/>
          <a:endParaRPr lang="en-AU" sz="1200" baseline="0">
            <a:solidFill>
              <a:srgbClr val="008000"/>
            </a:solidFill>
          </a:endParaRPr>
        </a:p>
        <a:p>
          <a:pPr algn="ctr"/>
          <a:r>
            <a:rPr lang="en-AU" sz="1200" baseline="0">
              <a:solidFill>
                <a:srgbClr val="008000"/>
              </a:solidFill>
            </a:rPr>
            <a:t>Write an IF function that only displays the formula already in column "E" IF they have hit their target. Otherwise, give them ZERO!</a:t>
          </a:r>
          <a:endParaRPr lang="en-AU" sz="1200">
            <a:solidFill>
              <a:srgbClr val="008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</xdr:colOff>
      <xdr:row>3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09D668A3-F5BD-491C-9542-A64AB9285271}"/>
            </a:ext>
          </a:extLst>
        </xdr:cNvPr>
        <xdr:cNvSpPr/>
      </xdr:nvSpPr>
      <xdr:spPr>
        <a:xfrm>
          <a:off x="6146800" y="635000"/>
          <a:ext cx="3041650" cy="2032000"/>
        </a:xfrm>
        <a:prstGeom prst="roundRect">
          <a:avLst>
            <a:gd name="adj" fmla="val 5556"/>
          </a:avLst>
        </a:prstGeom>
        <a:solidFill>
          <a:srgbClr val="E0EAC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600">
              <a:solidFill>
                <a:schemeClr val="accent3">
                  <a:lumMod val="50000"/>
                </a:schemeClr>
              </a:solidFill>
            </a:rPr>
            <a:t>If the actual score for any subject</a:t>
          </a:r>
          <a:r>
            <a:rPr lang="en-AU" sz="1600" baseline="0">
              <a:solidFill>
                <a:schemeClr val="accent3">
                  <a:lumMod val="50000"/>
                </a:schemeClr>
              </a:solidFill>
            </a:rPr>
            <a:t> is equal to or greater than the required score the student needs to be marked as "Competent" in column D otherwise </a:t>
          </a:r>
        </a:p>
        <a:p>
          <a:pPr algn="l"/>
          <a:r>
            <a:rPr lang="en-AU" sz="1600" baseline="0">
              <a:solidFill>
                <a:schemeClr val="accent3">
                  <a:lumMod val="50000"/>
                </a:schemeClr>
              </a:solidFill>
            </a:rPr>
            <a:t>"Not Yet Competent" needs to be displayed.</a:t>
          </a:r>
          <a:endParaRPr lang="en-AU" sz="1600">
            <a:solidFill>
              <a:schemeClr val="accent3">
                <a:lumMod val="50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workbookViewId="0">
      <selection activeCell="B10" sqref="B10"/>
    </sheetView>
  </sheetViews>
  <sheetFormatPr defaultRowHeight="14.5" x14ac:dyDescent="0.35"/>
  <cols>
    <col min="1" max="1" width="14.81640625" bestFit="1" customWidth="1"/>
    <col min="2" max="7" width="10.7265625" customWidth="1"/>
    <col min="8" max="10" width="13" customWidth="1"/>
    <col min="11" max="11" width="20.26953125" customWidth="1"/>
  </cols>
  <sheetData>
    <row r="1" spans="1:11" ht="23.5" x14ac:dyDescent="0.55000000000000004">
      <c r="A1" s="5" t="s">
        <v>0</v>
      </c>
    </row>
    <row r="2" spans="1:11" x14ac:dyDescent="0.35">
      <c r="B2" s="3" t="s">
        <v>1</v>
      </c>
      <c r="C2" s="3" t="s">
        <v>2</v>
      </c>
      <c r="D2" s="3" t="s">
        <v>3</v>
      </c>
      <c r="E2" s="3" t="s">
        <v>4</v>
      </c>
      <c r="F2" s="3" t="s">
        <v>225</v>
      </c>
      <c r="G2" s="3" t="s">
        <v>6</v>
      </c>
      <c r="H2" s="3" t="s">
        <v>224</v>
      </c>
      <c r="I2" s="3" t="s">
        <v>223</v>
      </c>
      <c r="J2" s="3" t="s">
        <v>291</v>
      </c>
      <c r="K2" s="3" t="s">
        <v>290</v>
      </c>
    </row>
    <row r="3" spans="1:11" x14ac:dyDescent="0.35">
      <c r="A3" s="3" t="s">
        <v>7</v>
      </c>
      <c r="B3" s="73">
        <v>12</v>
      </c>
      <c r="C3" s="73">
        <v>10</v>
      </c>
      <c r="D3" s="73">
        <v>8</v>
      </c>
      <c r="E3" s="73">
        <v>7</v>
      </c>
      <c r="F3" s="73"/>
      <c r="G3" s="74">
        <v>75.56</v>
      </c>
      <c r="H3" s="74"/>
      <c r="I3" s="73"/>
      <c r="J3" s="73"/>
      <c r="K3" s="73"/>
    </row>
    <row r="4" spans="1:11" x14ac:dyDescent="0.35">
      <c r="A4" s="3" t="s">
        <v>8</v>
      </c>
      <c r="B4" s="73">
        <v>56</v>
      </c>
      <c r="C4" s="73">
        <v>25</v>
      </c>
      <c r="D4" s="73">
        <v>20</v>
      </c>
      <c r="E4" s="73">
        <v>18</v>
      </c>
      <c r="F4" s="73"/>
      <c r="G4" s="74">
        <v>5.95</v>
      </c>
      <c r="H4" s="73"/>
      <c r="I4" s="73"/>
      <c r="J4" s="73"/>
      <c r="K4" s="73"/>
    </row>
    <row r="5" spans="1:11" x14ac:dyDescent="0.35">
      <c r="A5" s="3" t="s">
        <v>9</v>
      </c>
      <c r="B5" s="73">
        <v>23</v>
      </c>
      <c r="C5" s="73">
        <v>24</v>
      </c>
      <c r="D5" s="73">
        <v>14</v>
      </c>
      <c r="E5" s="73">
        <v>16</v>
      </c>
      <c r="F5" s="73"/>
      <c r="G5" s="74">
        <v>4.95</v>
      </c>
      <c r="H5" s="73"/>
      <c r="I5" s="73"/>
      <c r="J5" s="73"/>
      <c r="K5" s="73"/>
    </row>
    <row r="6" spans="1:11" x14ac:dyDescent="0.35">
      <c r="A6" s="3" t="s">
        <v>10</v>
      </c>
      <c r="B6" s="73">
        <v>18</v>
      </c>
      <c r="C6" s="73">
        <v>16</v>
      </c>
      <c r="D6" s="73">
        <v>16</v>
      </c>
      <c r="E6" s="73">
        <v>14</v>
      </c>
      <c r="F6" s="73"/>
      <c r="G6" s="74">
        <v>14.85</v>
      </c>
      <c r="H6" s="73"/>
      <c r="I6" s="73"/>
      <c r="J6" s="73"/>
      <c r="K6" s="73"/>
    </row>
    <row r="7" spans="1:11" x14ac:dyDescent="0.35">
      <c r="A7" s="3" t="s">
        <v>231</v>
      </c>
      <c r="B7" s="73">
        <v>19</v>
      </c>
      <c r="C7" s="73">
        <v>23</v>
      </c>
      <c r="D7" s="73">
        <v>14</v>
      </c>
      <c r="E7" s="73">
        <v>27</v>
      </c>
      <c r="F7" s="73"/>
      <c r="G7" s="74">
        <v>24.95</v>
      </c>
      <c r="H7" s="73"/>
      <c r="I7" s="73"/>
      <c r="J7" s="73"/>
      <c r="K7" s="73"/>
    </row>
    <row r="8" spans="1:11" x14ac:dyDescent="0.35">
      <c r="A8" s="3" t="s">
        <v>232</v>
      </c>
      <c r="B8" s="73">
        <v>41</v>
      </c>
      <c r="C8" s="73">
        <v>18</v>
      </c>
      <c r="D8" s="73">
        <v>28</v>
      </c>
      <c r="E8" s="73">
        <v>35</v>
      </c>
      <c r="F8" s="73"/>
      <c r="G8" s="74">
        <v>9.9499999999999993</v>
      </c>
      <c r="H8" s="73"/>
      <c r="I8" s="73"/>
      <c r="J8" s="73"/>
      <c r="K8" s="73"/>
    </row>
    <row r="9" spans="1:11" x14ac:dyDescent="0.35">
      <c r="H9" s="73"/>
      <c r="I9" s="73"/>
      <c r="J9" s="73"/>
      <c r="K9" s="73"/>
    </row>
    <row r="10" spans="1:11" x14ac:dyDescent="0.35">
      <c r="A10" s="3" t="s">
        <v>5</v>
      </c>
      <c r="B10" s="73"/>
      <c r="C10" s="73"/>
      <c r="D10" s="73"/>
      <c r="E10" s="73"/>
      <c r="F10" s="73"/>
      <c r="G10" s="73"/>
      <c r="H10" s="73"/>
      <c r="I10" s="75" t="s">
        <v>145</v>
      </c>
      <c r="J10" s="76"/>
      <c r="K10" s="73"/>
    </row>
    <row r="11" spans="1:11" x14ac:dyDescent="0.35">
      <c r="A11" s="3" t="s">
        <v>11</v>
      </c>
      <c r="B11" s="73"/>
      <c r="C11" s="73"/>
      <c r="D11" s="73"/>
      <c r="E11" s="73"/>
      <c r="F11" s="73"/>
      <c r="G11" s="73"/>
    </row>
    <row r="12" spans="1:11" x14ac:dyDescent="0.35">
      <c r="A12" s="3" t="s">
        <v>229</v>
      </c>
      <c r="B12" s="73"/>
      <c r="C12" s="73"/>
      <c r="D12" s="73"/>
      <c r="E12" s="73"/>
      <c r="F12" s="73"/>
      <c r="G12" s="73"/>
    </row>
    <row r="13" spans="1:11" x14ac:dyDescent="0.35">
      <c r="A13" s="3" t="s">
        <v>12</v>
      </c>
      <c r="B13" s="73"/>
      <c r="C13" s="73"/>
      <c r="D13" s="73"/>
      <c r="E13" s="73"/>
      <c r="F13" s="73"/>
      <c r="G13" s="73"/>
    </row>
    <row r="14" spans="1:11" x14ac:dyDescent="0.35">
      <c r="A14" s="3" t="s">
        <v>13</v>
      </c>
      <c r="B14" s="73"/>
      <c r="C14" s="73"/>
      <c r="D14" s="73"/>
      <c r="E14" s="73"/>
      <c r="F14" s="73"/>
      <c r="G14" s="73"/>
    </row>
    <row r="15" spans="1:11" x14ac:dyDescent="0.35">
      <c r="A15" s="3" t="s">
        <v>719</v>
      </c>
      <c r="B15" s="73"/>
      <c r="C15" s="73"/>
      <c r="D15" s="73"/>
      <c r="E15" s="73"/>
      <c r="F15" s="73"/>
      <c r="G15" s="73"/>
    </row>
    <row r="16" spans="1:11" x14ac:dyDescent="0.35">
      <c r="A16" s="3"/>
    </row>
    <row r="17" spans="1:2" x14ac:dyDescent="0.35">
      <c r="A17" s="3" t="s">
        <v>230</v>
      </c>
      <c r="B17" s="1">
        <v>0.06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"/>
  <sheetViews>
    <sheetView workbookViewId="0">
      <selection activeCell="H4" sqref="H4"/>
    </sheetView>
  </sheetViews>
  <sheetFormatPr defaultRowHeight="14.5" x14ac:dyDescent="0.35"/>
  <cols>
    <col min="5" max="5" width="15.1796875" customWidth="1"/>
    <col min="6" max="6" width="25" bestFit="1" customWidth="1"/>
    <col min="7" max="9" width="10" customWidth="1"/>
  </cols>
  <sheetData>
    <row r="1" spans="1:9" ht="23.5" x14ac:dyDescent="0.55000000000000004">
      <c r="A1" s="5" t="s">
        <v>157</v>
      </c>
    </row>
    <row r="3" spans="1:9" x14ac:dyDescent="0.35">
      <c r="A3" s="3" t="s">
        <v>158</v>
      </c>
      <c r="B3" s="3" t="s">
        <v>159</v>
      </c>
      <c r="C3" s="3" t="s">
        <v>160</v>
      </c>
      <c r="E3" s="3" t="s">
        <v>128</v>
      </c>
      <c r="F3" s="3" t="s">
        <v>161</v>
      </c>
      <c r="G3" s="3" t="s">
        <v>162</v>
      </c>
      <c r="H3" s="3" t="s">
        <v>159</v>
      </c>
      <c r="I3" s="3" t="s">
        <v>160</v>
      </c>
    </row>
    <row r="4" spans="1:9" x14ac:dyDescent="0.35">
      <c r="A4" s="46">
        <v>0</v>
      </c>
      <c r="B4" s="46" t="s">
        <v>163</v>
      </c>
      <c r="C4" s="46" t="s">
        <v>164</v>
      </c>
      <c r="E4" t="s">
        <v>165</v>
      </c>
      <c r="F4" t="s">
        <v>166</v>
      </c>
      <c r="G4">
        <v>28</v>
      </c>
    </row>
    <row r="5" spans="1:9" x14ac:dyDescent="0.35">
      <c r="A5" s="46">
        <v>25</v>
      </c>
      <c r="B5" s="46" t="s">
        <v>167</v>
      </c>
      <c r="C5" s="46" t="s">
        <v>168</v>
      </c>
      <c r="E5" t="s">
        <v>169</v>
      </c>
      <c r="F5" t="s">
        <v>170</v>
      </c>
      <c r="G5">
        <v>25</v>
      </c>
    </row>
    <row r="6" spans="1:9" x14ac:dyDescent="0.35">
      <c r="A6" s="46">
        <v>50</v>
      </c>
      <c r="B6" s="46" t="s">
        <v>171</v>
      </c>
      <c r="C6" s="46" t="s">
        <v>11</v>
      </c>
      <c r="E6" t="s">
        <v>172</v>
      </c>
      <c r="F6" t="s">
        <v>173</v>
      </c>
      <c r="G6">
        <v>100</v>
      </c>
    </row>
    <row r="7" spans="1:9" x14ac:dyDescent="0.35">
      <c r="A7" s="46">
        <v>75</v>
      </c>
      <c r="B7" s="46" t="s">
        <v>174</v>
      </c>
      <c r="C7" s="46" t="s">
        <v>175</v>
      </c>
      <c r="E7" t="s">
        <v>176</v>
      </c>
      <c r="F7" t="s">
        <v>177</v>
      </c>
      <c r="G7">
        <v>65</v>
      </c>
    </row>
    <row r="8" spans="1:9" x14ac:dyDescent="0.35">
      <c r="A8" s="46">
        <v>100</v>
      </c>
      <c r="B8" s="46" t="s">
        <v>178</v>
      </c>
      <c r="C8" s="46" t="s">
        <v>179</v>
      </c>
      <c r="E8" t="s">
        <v>180</v>
      </c>
      <c r="F8" t="s">
        <v>181</v>
      </c>
      <c r="G8">
        <v>48</v>
      </c>
    </row>
    <row r="9" spans="1:9" x14ac:dyDescent="0.35">
      <c r="E9" t="s">
        <v>182</v>
      </c>
      <c r="F9" t="s">
        <v>183</v>
      </c>
      <c r="G9">
        <v>62</v>
      </c>
    </row>
    <row r="10" spans="1:9" x14ac:dyDescent="0.35">
      <c r="E10" t="s">
        <v>184</v>
      </c>
      <c r="F10" t="s">
        <v>185</v>
      </c>
      <c r="G10">
        <v>0</v>
      </c>
    </row>
    <row r="11" spans="1:9" x14ac:dyDescent="0.35">
      <c r="E11" t="s">
        <v>186</v>
      </c>
      <c r="F11" t="s">
        <v>187</v>
      </c>
      <c r="G11">
        <v>52</v>
      </c>
    </row>
    <row r="12" spans="1:9" x14ac:dyDescent="0.35">
      <c r="E12" t="s">
        <v>188</v>
      </c>
      <c r="F12" t="s">
        <v>189</v>
      </c>
      <c r="G12">
        <v>25</v>
      </c>
    </row>
    <row r="13" spans="1:9" x14ac:dyDescent="0.35">
      <c r="E13" t="s">
        <v>190</v>
      </c>
      <c r="F13" t="s">
        <v>191</v>
      </c>
      <c r="G13">
        <v>46</v>
      </c>
    </row>
    <row r="14" spans="1:9" x14ac:dyDescent="0.35">
      <c r="E14" t="s">
        <v>192</v>
      </c>
      <c r="F14" t="s">
        <v>193</v>
      </c>
      <c r="G14">
        <v>89</v>
      </c>
    </row>
    <row r="15" spans="1:9" x14ac:dyDescent="0.35">
      <c r="E15" t="s">
        <v>194</v>
      </c>
      <c r="F15" t="s">
        <v>195</v>
      </c>
      <c r="G15">
        <v>98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3"/>
  <sheetViews>
    <sheetView zoomScaleNormal="100" workbookViewId="0">
      <selection activeCell="D3" sqref="D3"/>
    </sheetView>
  </sheetViews>
  <sheetFormatPr defaultRowHeight="14.5" x14ac:dyDescent="0.35"/>
  <cols>
    <col min="1" max="1" width="14.81640625" customWidth="1"/>
    <col min="2" max="2" width="13.26953125" customWidth="1"/>
    <col min="3" max="3" width="7.1796875" customWidth="1"/>
    <col min="4" max="4" width="11.26953125" customWidth="1"/>
    <col min="5" max="6" width="14.81640625" customWidth="1"/>
    <col min="7" max="7" width="15.7265625" customWidth="1"/>
    <col min="8" max="12" width="10.7265625" customWidth="1"/>
  </cols>
  <sheetData>
    <row r="1" spans="1:12" x14ac:dyDescent="0.35">
      <c r="G1" s="72">
        <v>1</v>
      </c>
      <c r="H1" s="72">
        <v>2</v>
      </c>
      <c r="I1" s="72">
        <v>3</v>
      </c>
      <c r="J1" s="72">
        <v>4</v>
      </c>
      <c r="K1" s="72">
        <v>5</v>
      </c>
      <c r="L1" s="72">
        <v>6</v>
      </c>
    </row>
    <row r="2" spans="1:12" x14ac:dyDescent="0.35">
      <c r="A2" s="3" t="s">
        <v>84</v>
      </c>
      <c r="B2" s="3" t="s">
        <v>294</v>
      </c>
      <c r="C2" s="3" t="s">
        <v>19</v>
      </c>
      <c r="D2" s="3" t="s">
        <v>295</v>
      </c>
      <c r="E2" s="3" t="s">
        <v>29</v>
      </c>
      <c r="G2" s="61" t="s">
        <v>294</v>
      </c>
      <c r="H2" s="61" t="s">
        <v>296</v>
      </c>
      <c r="I2" s="61" t="s">
        <v>297</v>
      </c>
      <c r="J2" s="61" t="s">
        <v>298</v>
      </c>
      <c r="K2" s="61" t="s">
        <v>299</v>
      </c>
      <c r="L2" s="61" t="s">
        <v>300</v>
      </c>
    </row>
    <row r="3" spans="1:12" x14ac:dyDescent="0.35">
      <c r="A3" t="s">
        <v>301</v>
      </c>
      <c r="B3" s="2">
        <v>45000</v>
      </c>
      <c r="C3" t="s">
        <v>300</v>
      </c>
      <c r="D3" s="53"/>
      <c r="E3" s="2">
        <f>B3*D3</f>
        <v>0</v>
      </c>
      <c r="G3" s="62">
        <v>0</v>
      </c>
      <c r="H3" s="53">
        <v>0</v>
      </c>
      <c r="I3" s="53">
        <v>0</v>
      </c>
      <c r="J3" s="53">
        <v>0</v>
      </c>
      <c r="K3" s="53">
        <v>0</v>
      </c>
      <c r="L3" s="53">
        <v>0.01</v>
      </c>
    </row>
    <row r="4" spans="1:12" x14ac:dyDescent="0.35">
      <c r="A4" t="s">
        <v>302</v>
      </c>
      <c r="B4" s="2">
        <v>152000</v>
      </c>
      <c r="C4" t="s">
        <v>298</v>
      </c>
      <c r="D4" s="53"/>
      <c r="E4" s="2">
        <f t="shared" ref="E4:E8" si="0">B4*D4</f>
        <v>0</v>
      </c>
      <c r="G4" s="62">
        <v>50000</v>
      </c>
      <c r="H4" s="53">
        <v>1.4999999999999999E-2</v>
      </c>
      <c r="I4" s="53">
        <v>0.02</v>
      </c>
      <c r="J4" s="53">
        <v>2.5000000000000001E-2</v>
      </c>
      <c r="K4" s="53">
        <v>0.03</v>
      </c>
      <c r="L4" s="53">
        <v>3.5000000000000003E-2</v>
      </c>
    </row>
    <row r="5" spans="1:12" x14ac:dyDescent="0.35">
      <c r="A5" t="s">
        <v>303</v>
      </c>
      <c r="B5" s="2">
        <v>799999</v>
      </c>
      <c r="C5" t="s">
        <v>297</v>
      </c>
      <c r="D5" s="53"/>
      <c r="E5" s="2">
        <f>B5*D5</f>
        <v>0</v>
      </c>
      <c r="G5" s="62">
        <v>100000</v>
      </c>
      <c r="H5" s="53">
        <f>H4+0.02</f>
        <v>3.5000000000000003E-2</v>
      </c>
      <c r="I5" s="53">
        <f t="shared" ref="I5:L5" si="1">I4+0.02</f>
        <v>0.04</v>
      </c>
      <c r="J5" s="53">
        <f t="shared" si="1"/>
        <v>4.4999999999999998E-2</v>
      </c>
      <c r="K5" s="53">
        <f t="shared" si="1"/>
        <v>0.05</v>
      </c>
      <c r="L5" s="53">
        <f t="shared" si="1"/>
        <v>5.5000000000000007E-2</v>
      </c>
    </row>
    <row r="6" spans="1:12" x14ac:dyDescent="0.35">
      <c r="A6" t="s">
        <v>304</v>
      </c>
      <c r="B6" s="2">
        <v>423500</v>
      </c>
      <c r="C6" t="s">
        <v>296</v>
      </c>
      <c r="D6" s="53"/>
      <c r="E6" s="2">
        <f t="shared" si="0"/>
        <v>0</v>
      </c>
      <c r="G6" s="62">
        <v>150000</v>
      </c>
      <c r="H6" s="53">
        <f t="shared" ref="H6:L21" si="2">H5+0.01</f>
        <v>4.5000000000000005E-2</v>
      </c>
      <c r="I6" s="53">
        <f t="shared" si="2"/>
        <v>0.05</v>
      </c>
      <c r="J6" s="53">
        <f t="shared" si="2"/>
        <v>5.5E-2</v>
      </c>
      <c r="K6" s="53">
        <f t="shared" si="2"/>
        <v>6.0000000000000005E-2</v>
      </c>
      <c r="L6" s="53">
        <f t="shared" si="2"/>
        <v>6.5000000000000002E-2</v>
      </c>
    </row>
    <row r="7" spans="1:12" x14ac:dyDescent="0.35">
      <c r="A7" t="s">
        <v>305</v>
      </c>
      <c r="B7" s="2">
        <v>907870</v>
      </c>
      <c r="C7" t="s">
        <v>299</v>
      </c>
      <c r="D7" s="53"/>
      <c r="E7" s="2">
        <f t="shared" si="0"/>
        <v>0</v>
      </c>
      <c r="G7" s="62">
        <v>200000</v>
      </c>
      <c r="H7" s="53">
        <f t="shared" si="2"/>
        <v>5.5000000000000007E-2</v>
      </c>
      <c r="I7" s="53">
        <f t="shared" si="2"/>
        <v>6.0000000000000005E-2</v>
      </c>
      <c r="J7" s="53">
        <f t="shared" si="2"/>
        <v>6.5000000000000002E-2</v>
      </c>
      <c r="K7" s="53">
        <f t="shared" si="2"/>
        <v>7.0000000000000007E-2</v>
      </c>
      <c r="L7" s="53">
        <f t="shared" si="2"/>
        <v>7.4999999999999997E-2</v>
      </c>
    </row>
    <row r="8" spans="1:12" x14ac:dyDescent="0.35">
      <c r="A8" t="s">
        <v>306</v>
      </c>
      <c r="B8" s="2">
        <v>208000</v>
      </c>
      <c r="C8" t="s">
        <v>296</v>
      </c>
      <c r="D8" s="53"/>
      <c r="E8" s="2">
        <f t="shared" si="0"/>
        <v>0</v>
      </c>
      <c r="G8" s="62">
        <v>250000</v>
      </c>
      <c r="H8" s="53">
        <f t="shared" si="2"/>
        <v>6.5000000000000002E-2</v>
      </c>
      <c r="I8" s="53">
        <f t="shared" si="2"/>
        <v>7.0000000000000007E-2</v>
      </c>
      <c r="J8" s="53">
        <f t="shared" si="2"/>
        <v>7.4999999999999997E-2</v>
      </c>
      <c r="K8" s="53">
        <f t="shared" si="2"/>
        <v>0.08</v>
      </c>
      <c r="L8" s="53">
        <f t="shared" si="2"/>
        <v>8.4999999999999992E-2</v>
      </c>
    </row>
    <row r="9" spans="1:12" x14ac:dyDescent="0.35">
      <c r="G9" s="62">
        <v>300000</v>
      </c>
      <c r="H9" s="53">
        <f t="shared" si="2"/>
        <v>7.4999999999999997E-2</v>
      </c>
      <c r="I9" s="53">
        <f t="shared" si="2"/>
        <v>0.08</v>
      </c>
      <c r="J9" s="53">
        <f t="shared" si="2"/>
        <v>8.4999999999999992E-2</v>
      </c>
      <c r="K9" s="53">
        <f t="shared" si="2"/>
        <v>0.09</v>
      </c>
      <c r="L9" s="53">
        <f t="shared" si="2"/>
        <v>9.4999999999999987E-2</v>
      </c>
    </row>
    <row r="10" spans="1:12" x14ac:dyDescent="0.35">
      <c r="G10" s="62">
        <v>350000</v>
      </c>
      <c r="H10" s="53">
        <f t="shared" si="2"/>
        <v>8.4999999999999992E-2</v>
      </c>
      <c r="I10" s="53">
        <f t="shared" si="2"/>
        <v>0.09</v>
      </c>
      <c r="J10" s="53">
        <f t="shared" si="2"/>
        <v>9.4999999999999987E-2</v>
      </c>
      <c r="K10" s="53">
        <f t="shared" si="2"/>
        <v>9.9999999999999992E-2</v>
      </c>
      <c r="L10" s="53">
        <f t="shared" si="2"/>
        <v>0.10499999999999998</v>
      </c>
    </row>
    <row r="11" spans="1:12" x14ac:dyDescent="0.35">
      <c r="G11" s="62">
        <v>400000</v>
      </c>
      <c r="H11" s="53">
        <f t="shared" si="2"/>
        <v>9.4999999999999987E-2</v>
      </c>
      <c r="I11" s="53">
        <f t="shared" si="2"/>
        <v>9.9999999999999992E-2</v>
      </c>
      <c r="J11" s="53">
        <f t="shared" si="2"/>
        <v>0.10499999999999998</v>
      </c>
      <c r="K11" s="53">
        <f t="shared" si="2"/>
        <v>0.10999999999999999</v>
      </c>
      <c r="L11" s="53">
        <f t="shared" si="2"/>
        <v>0.11499999999999998</v>
      </c>
    </row>
    <row r="12" spans="1:12" x14ac:dyDescent="0.35">
      <c r="G12" s="62">
        <v>450000</v>
      </c>
      <c r="H12" s="53">
        <f t="shared" si="2"/>
        <v>0.10499999999999998</v>
      </c>
      <c r="I12" s="53">
        <f t="shared" si="2"/>
        <v>0.10999999999999999</v>
      </c>
      <c r="J12" s="53">
        <f t="shared" si="2"/>
        <v>0.11499999999999998</v>
      </c>
      <c r="K12" s="53">
        <f t="shared" si="2"/>
        <v>0.11999999999999998</v>
      </c>
      <c r="L12" s="53">
        <f t="shared" si="2"/>
        <v>0.12499999999999997</v>
      </c>
    </row>
    <row r="13" spans="1:12" x14ac:dyDescent="0.35">
      <c r="G13" s="62">
        <v>500000</v>
      </c>
      <c r="H13" s="53">
        <f t="shared" si="2"/>
        <v>0.11499999999999998</v>
      </c>
      <c r="I13" s="53">
        <f t="shared" si="2"/>
        <v>0.11999999999999998</v>
      </c>
      <c r="J13" s="53">
        <f t="shared" si="2"/>
        <v>0.12499999999999997</v>
      </c>
      <c r="K13" s="53">
        <f t="shared" si="2"/>
        <v>0.12999999999999998</v>
      </c>
      <c r="L13" s="53">
        <f t="shared" si="2"/>
        <v>0.13499999999999998</v>
      </c>
    </row>
    <row r="14" spans="1:12" x14ac:dyDescent="0.35">
      <c r="G14" s="62">
        <v>550000</v>
      </c>
      <c r="H14" s="53">
        <f t="shared" si="2"/>
        <v>0.12499999999999997</v>
      </c>
      <c r="I14" s="53">
        <f t="shared" si="2"/>
        <v>0.12999999999999998</v>
      </c>
      <c r="J14" s="53">
        <f t="shared" si="2"/>
        <v>0.13499999999999998</v>
      </c>
      <c r="K14" s="53">
        <f t="shared" si="2"/>
        <v>0.13999999999999999</v>
      </c>
      <c r="L14" s="53">
        <f t="shared" si="2"/>
        <v>0.14499999999999999</v>
      </c>
    </row>
    <row r="15" spans="1:12" x14ac:dyDescent="0.35">
      <c r="G15" s="62">
        <v>600000</v>
      </c>
      <c r="H15" s="53">
        <f t="shared" si="2"/>
        <v>0.13499999999999998</v>
      </c>
      <c r="I15" s="53">
        <f t="shared" si="2"/>
        <v>0.13999999999999999</v>
      </c>
      <c r="J15" s="53">
        <f t="shared" si="2"/>
        <v>0.14499999999999999</v>
      </c>
      <c r="K15" s="53">
        <f t="shared" si="2"/>
        <v>0.15</v>
      </c>
      <c r="L15" s="53">
        <f t="shared" si="2"/>
        <v>0.155</v>
      </c>
    </row>
    <row r="16" spans="1:12" x14ac:dyDescent="0.35">
      <c r="G16" s="62">
        <v>650000</v>
      </c>
      <c r="H16" s="53">
        <f t="shared" si="2"/>
        <v>0.14499999999999999</v>
      </c>
      <c r="I16" s="53">
        <f t="shared" si="2"/>
        <v>0.15</v>
      </c>
      <c r="J16" s="53">
        <f t="shared" si="2"/>
        <v>0.155</v>
      </c>
      <c r="K16" s="53">
        <f t="shared" si="2"/>
        <v>0.16</v>
      </c>
      <c r="L16" s="53">
        <f t="shared" si="2"/>
        <v>0.16500000000000001</v>
      </c>
    </row>
    <row r="17" spans="7:12" x14ac:dyDescent="0.35">
      <c r="G17" s="62">
        <v>700000</v>
      </c>
      <c r="H17" s="53">
        <f t="shared" si="2"/>
        <v>0.155</v>
      </c>
      <c r="I17" s="53">
        <f t="shared" si="2"/>
        <v>0.16</v>
      </c>
      <c r="J17" s="53">
        <f t="shared" si="2"/>
        <v>0.16500000000000001</v>
      </c>
      <c r="K17" s="53">
        <f t="shared" si="2"/>
        <v>0.17</v>
      </c>
      <c r="L17" s="53">
        <f t="shared" si="2"/>
        <v>0.17500000000000002</v>
      </c>
    </row>
    <row r="18" spans="7:12" x14ac:dyDescent="0.35">
      <c r="G18" s="62">
        <v>750000</v>
      </c>
      <c r="H18" s="53">
        <f t="shared" si="2"/>
        <v>0.16500000000000001</v>
      </c>
      <c r="I18" s="53">
        <f t="shared" si="2"/>
        <v>0.17</v>
      </c>
      <c r="J18" s="53">
        <f t="shared" si="2"/>
        <v>0.17500000000000002</v>
      </c>
      <c r="K18" s="53">
        <f t="shared" si="2"/>
        <v>0.18000000000000002</v>
      </c>
      <c r="L18" s="53">
        <f t="shared" si="2"/>
        <v>0.18500000000000003</v>
      </c>
    </row>
    <row r="19" spans="7:12" x14ac:dyDescent="0.35">
      <c r="G19" s="62">
        <v>800000</v>
      </c>
      <c r="H19" s="53">
        <f t="shared" si="2"/>
        <v>0.17500000000000002</v>
      </c>
      <c r="I19" s="53">
        <f t="shared" si="2"/>
        <v>0.18000000000000002</v>
      </c>
      <c r="J19" s="53">
        <f t="shared" si="2"/>
        <v>0.18500000000000003</v>
      </c>
      <c r="K19" s="53">
        <f t="shared" si="2"/>
        <v>0.19000000000000003</v>
      </c>
      <c r="L19" s="53">
        <f t="shared" si="2"/>
        <v>0.19500000000000003</v>
      </c>
    </row>
    <row r="20" spans="7:12" x14ac:dyDescent="0.35">
      <c r="G20" s="62">
        <v>850000</v>
      </c>
      <c r="H20" s="53">
        <f t="shared" si="2"/>
        <v>0.18500000000000003</v>
      </c>
      <c r="I20" s="53">
        <f t="shared" si="2"/>
        <v>0.19000000000000003</v>
      </c>
      <c r="J20" s="53">
        <f t="shared" si="2"/>
        <v>0.19500000000000003</v>
      </c>
      <c r="K20" s="53">
        <f t="shared" si="2"/>
        <v>0.20000000000000004</v>
      </c>
      <c r="L20" s="53">
        <f t="shared" si="2"/>
        <v>0.20500000000000004</v>
      </c>
    </row>
    <row r="21" spans="7:12" x14ac:dyDescent="0.35">
      <c r="G21" s="62">
        <v>900000</v>
      </c>
      <c r="H21" s="53">
        <f t="shared" si="2"/>
        <v>0.19500000000000003</v>
      </c>
      <c r="I21" s="53">
        <f t="shared" si="2"/>
        <v>0.20000000000000004</v>
      </c>
      <c r="J21" s="53">
        <f t="shared" si="2"/>
        <v>0.20500000000000004</v>
      </c>
      <c r="K21" s="53">
        <f t="shared" si="2"/>
        <v>0.21000000000000005</v>
      </c>
      <c r="L21" s="53">
        <f t="shared" si="2"/>
        <v>0.21500000000000005</v>
      </c>
    </row>
    <row r="22" spans="7:12" x14ac:dyDescent="0.35">
      <c r="G22" s="62">
        <v>950000</v>
      </c>
      <c r="H22" s="53">
        <f t="shared" ref="H22:L23" si="3">H21+0.01</f>
        <v>0.20500000000000004</v>
      </c>
      <c r="I22" s="53">
        <f t="shared" si="3"/>
        <v>0.21000000000000005</v>
      </c>
      <c r="J22" s="53">
        <f t="shared" si="3"/>
        <v>0.21500000000000005</v>
      </c>
      <c r="K22" s="53">
        <f t="shared" si="3"/>
        <v>0.22000000000000006</v>
      </c>
      <c r="L22" s="53">
        <f t="shared" si="3"/>
        <v>0.22500000000000006</v>
      </c>
    </row>
    <row r="23" spans="7:12" x14ac:dyDescent="0.35">
      <c r="G23" s="62">
        <v>1000000</v>
      </c>
      <c r="H23" s="53">
        <f t="shared" si="3"/>
        <v>0.21500000000000005</v>
      </c>
      <c r="I23" s="53">
        <f t="shared" si="3"/>
        <v>0.22000000000000006</v>
      </c>
      <c r="J23" s="53">
        <f t="shared" si="3"/>
        <v>0.22500000000000006</v>
      </c>
      <c r="K23" s="53">
        <f t="shared" si="3"/>
        <v>0.23000000000000007</v>
      </c>
      <c r="L23" s="53">
        <f t="shared" si="3"/>
        <v>0.23500000000000007</v>
      </c>
    </row>
  </sheetData>
  <dataValidations count="1">
    <dataValidation type="list" allowBlank="1" showInputMessage="1" showErrorMessage="1" sqref="C3:C8" xr:uid="{00000000-0002-0000-0900-000000000000}">
      <formula1>$H$2:$L$2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9"/>
  <sheetViews>
    <sheetView workbookViewId="0">
      <selection activeCell="B6" sqref="B6"/>
    </sheetView>
  </sheetViews>
  <sheetFormatPr defaultRowHeight="14.5" x14ac:dyDescent="0.35"/>
  <cols>
    <col min="1" max="1" width="18.26953125" customWidth="1"/>
    <col min="2" max="2" width="12.54296875" customWidth="1"/>
    <col min="6" max="8" width="15.453125" customWidth="1"/>
  </cols>
  <sheetData>
    <row r="1" spans="1:8" ht="23.5" x14ac:dyDescent="0.55000000000000004">
      <c r="A1" s="5" t="s">
        <v>133</v>
      </c>
      <c r="F1" s="78" t="s">
        <v>134</v>
      </c>
      <c r="G1" s="79"/>
      <c r="H1" s="80"/>
    </row>
    <row r="2" spans="1:8" x14ac:dyDescent="0.35">
      <c r="F2" s="36" t="s">
        <v>135</v>
      </c>
      <c r="G2" s="37" t="s">
        <v>136</v>
      </c>
      <c r="H2" s="38" t="s">
        <v>137</v>
      </c>
    </row>
    <row r="3" spans="1:8" x14ac:dyDescent="0.35">
      <c r="A3" t="s">
        <v>135</v>
      </c>
      <c r="B3" s="35">
        <v>2</v>
      </c>
      <c r="F3" s="39" t="s">
        <v>138</v>
      </c>
      <c r="G3" s="40">
        <v>13.5</v>
      </c>
      <c r="H3" s="41">
        <v>14.5</v>
      </c>
    </row>
    <row r="4" spans="1:8" x14ac:dyDescent="0.35">
      <c r="A4" t="s">
        <v>139</v>
      </c>
      <c r="B4">
        <v>1</v>
      </c>
      <c r="F4" s="39" t="s">
        <v>140</v>
      </c>
      <c r="G4" s="40">
        <v>20.25</v>
      </c>
      <c r="H4" s="41">
        <v>21.75</v>
      </c>
    </row>
    <row r="5" spans="1:8" x14ac:dyDescent="0.35">
      <c r="F5" s="39" t="s">
        <v>141</v>
      </c>
      <c r="G5" s="40">
        <v>27</v>
      </c>
      <c r="H5" s="41">
        <v>29</v>
      </c>
    </row>
    <row r="6" spans="1:8" x14ac:dyDescent="0.35">
      <c r="A6" t="s">
        <v>142</v>
      </c>
      <c r="B6" s="32"/>
      <c r="F6" s="42" t="s">
        <v>143</v>
      </c>
      <c r="G6" s="43">
        <v>33.75</v>
      </c>
      <c r="H6" s="44">
        <v>36.25</v>
      </c>
    </row>
    <row r="7" spans="1:8" x14ac:dyDescent="0.35">
      <c r="A7" t="s">
        <v>144</v>
      </c>
      <c r="B7" s="34">
        <v>4</v>
      </c>
    </row>
    <row r="9" spans="1:8" x14ac:dyDescent="0.35">
      <c r="A9" t="s">
        <v>5</v>
      </c>
      <c r="B9" s="21">
        <f>B6*B7</f>
        <v>0</v>
      </c>
    </row>
  </sheetData>
  <mergeCells count="1">
    <mergeCell ref="F1:H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9"/>
  <sheetViews>
    <sheetView workbookViewId="0">
      <selection activeCell="B3" sqref="B3"/>
    </sheetView>
  </sheetViews>
  <sheetFormatPr defaultRowHeight="14.5" x14ac:dyDescent="0.35"/>
  <cols>
    <col min="1" max="1" width="12.1796875" customWidth="1"/>
    <col min="2" max="2" width="33.453125" customWidth="1"/>
    <col min="3" max="5" width="13.453125" customWidth="1"/>
  </cols>
  <sheetData>
    <row r="1" spans="1:5" ht="30.75" customHeight="1" x14ac:dyDescent="0.35">
      <c r="A1" s="16" t="s">
        <v>0</v>
      </c>
      <c r="B1" s="8"/>
      <c r="C1" s="8"/>
      <c r="D1" s="9" t="s">
        <v>31</v>
      </c>
      <c r="E1" s="8"/>
    </row>
    <row r="2" spans="1:5" ht="20.25" customHeight="1" x14ac:dyDescent="0.35">
      <c r="A2" s="15" t="s">
        <v>16</v>
      </c>
      <c r="B2" s="15" t="s">
        <v>32</v>
      </c>
      <c r="C2" s="15" t="s">
        <v>6</v>
      </c>
      <c r="D2" s="15" t="s">
        <v>33</v>
      </c>
      <c r="E2" s="15" t="s">
        <v>5</v>
      </c>
    </row>
    <row r="3" spans="1:5" x14ac:dyDescent="0.35">
      <c r="A3" s="7" t="s">
        <v>35</v>
      </c>
      <c r="B3" s="7"/>
      <c r="C3" s="65"/>
      <c r="D3" s="7">
        <v>2</v>
      </c>
      <c r="E3" s="12">
        <f>C3*D3</f>
        <v>0</v>
      </c>
    </row>
    <row r="4" spans="1:5" x14ac:dyDescent="0.35">
      <c r="A4" s="7"/>
      <c r="B4" s="7"/>
      <c r="C4" s="65"/>
      <c r="D4" s="7"/>
      <c r="E4" s="12">
        <f t="shared" ref="E4:E8" si="0">C4*D4</f>
        <v>0</v>
      </c>
    </row>
    <row r="5" spans="1:5" x14ac:dyDescent="0.35">
      <c r="A5" s="7"/>
      <c r="B5" s="7"/>
      <c r="C5" s="65"/>
      <c r="D5" s="7"/>
      <c r="E5" s="12">
        <f t="shared" si="0"/>
        <v>0</v>
      </c>
    </row>
    <row r="6" spans="1:5" x14ac:dyDescent="0.35">
      <c r="A6" s="7"/>
      <c r="B6" s="7"/>
      <c r="C6" s="65"/>
      <c r="D6" s="7"/>
      <c r="E6" s="12">
        <f t="shared" si="0"/>
        <v>0</v>
      </c>
    </row>
    <row r="7" spans="1:5" x14ac:dyDescent="0.35">
      <c r="A7" s="7"/>
      <c r="B7" s="7"/>
      <c r="C7" s="65"/>
      <c r="D7" s="7"/>
      <c r="E7" s="12">
        <f t="shared" si="0"/>
        <v>0</v>
      </c>
    </row>
    <row r="8" spans="1:5" x14ac:dyDescent="0.35">
      <c r="A8" s="7"/>
      <c r="B8" s="7"/>
      <c r="C8" s="65"/>
      <c r="D8" s="7"/>
      <c r="E8" s="13">
        <f t="shared" si="0"/>
        <v>0</v>
      </c>
    </row>
    <row r="9" spans="1:5" ht="26.25" customHeight="1" x14ac:dyDescent="0.35">
      <c r="A9" s="10" t="s">
        <v>34</v>
      </c>
      <c r="B9" s="11"/>
      <c r="C9" s="11"/>
      <c r="D9" s="11"/>
      <c r="E9" s="14">
        <f>SUM(E3:E8)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3"/>
  <sheetViews>
    <sheetView workbookViewId="0">
      <selection activeCell="G2" sqref="G2"/>
    </sheetView>
  </sheetViews>
  <sheetFormatPr defaultRowHeight="14.5" x14ac:dyDescent="0.35"/>
  <cols>
    <col min="1" max="1" width="21.81640625" customWidth="1"/>
    <col min="2" max="2" width="14.26953125" customWidth="1"/>
    <col min="3" max="3" width="12.453125" customWidth="1"/>
    <col min="6" max="6" width="9.6328125" customWidth="1"/>
    <col min="7" max="8" width="23.6328125" customWidth="1"/>
  </cols>
  <sheetData>
    <row r="1" spans="1:8" x14ac:dyDescent="0.35">
      <c r="A1" s="3" t="s">
        <v>32</v>
      </c>
      <c r="B1" s="3" t="s">
        <v>6</v>
      </c>
      <c r="C1" s="3" t="s">
        <v>41</v>
      </c>
      <c r="F1" s="15" t="s">
        <v>16</v>
      </c>
      <c r="G1" s="15" t="s">
        <v>32</v>
      </c>
      <c r="H1" s="15" t="s">
        <v>6</v>
      </c>
    </row>
    <row r="2" spans="1:8" x14ac:dyDescent="0.35">
      <c r="A2" t="s">
        <v>43</v>
      </c>
      <c r="B2" s="2">
        <v>899</v>
      </c>
      <c r="C2" s="64" t="s">
        <v>42</v>
      </c>
      <c r="F2" s="7" t="s">
        <v>35</v>
      </c>
      <c r="G2" s="7"/>
      <c r="H2" s="65"/>
    </row>
    <row r="3" spans="1:8" x14ac:dyDescent="0.35">
      <c r="A3" t="s">
        <v>45</v>
      </c>
      <c r="B3" s="2">
        <v>1200</v>
      </c>
      <c r="C3" s="64" t="s">
        <v>44</v>
      </c>
      <c r="F3" s="7"/>
      <c r="G3" s="7"/>
      <c r="H3" s="65"/>
    </row>
    <row r="4" spans="1:8" x14ac:dyDescent="0.35">
      <c r="A4" t="s">
        <v>47</v>
      </c>
      <c r="B4" s="2">
        <v>350</v>
      </c>
      <c r="C4" s="64" t="s">
        <v>46</v>
      </c>
      <c r="F4" s="7"/>
      <c r="G4" s="7"/>
      <c r="H4" s="65"/>
    </row>
    <row r="5" spans="1:8" x14ac:dyDescent="0.35">
      <c r="A5" t="s">
        <v>49</v>
      </c>
      <c r="B5" s="2">
        <v>365</v>
      </c>
      <c r="C5" s="64" t="s">
        <v>48</v>
      </c>
      <c r="F5" s="7"/>
      <c r="G5" s="7"/>
      <c r="H5" s="65"/>
    </row>
    <row r="6" spans="1:8" x14ac:dyDescent="0.35">
      <c r="A6" t="s">
        <v>51</v>
      </c>
      <c r="B6" s="2">
        <v>5.89</v>
      </c>
      <c r="C6" s="64" t="s">
        <v>50</v>
      </c>
      <c r="F6" s="7"/>
      <c r="G6" s="7"/>
      <c r="H6" s="65"/>
    </row>
    <row r="7" spans="1:8" x14ac:dyDescent="0.35">
      <c r="A7" t="s">
        <v>53</v>
      </c>
      <c r="B7" s="2">
        <v>7.89</v>
      </c>
      <c r="C7" s="64" t="s">
        <v>52</v>
      </c>
      <c r="F7" s="7"/>
      <c r="G7" s="7"/>
      <c r="H7" s="65"/>
    </row>
    <row r="8" spans="1:8" x14ac:dyDescent="0.35">
      <c r="A8" t="s">
        <v>55</v>
      </c>
      <c r="B8" s="2">
        <v>2.5</v>
      </c>
      <c r="C8" s="64" t="s">
        <v>54</v>
      </c>
    </row>
    <row r="9" spans="1:8" x14ac:dyDescent="0.35">
      <c r="A9" t="s">
        <v>57</v>
      </c>
      <c r="B9" s="2">
        <v>249.5</v>
      </c>
      <c r="C9" s="64" t="s">
        <v>56</v>
      </c>
    </row>
    <row r="10" spans="1:8" x14ac:dyDescent="0.35">
      <c r="A10" t="s">
        <v>59</v>
      </c>
      <c r="B10" s="2">
        <v>347</v>
      </c>
      <c r="C10" s="64" t="s">
        <v>58</v>
      </c>
    </row>
    <row r="11" spans="1:8" x14ac:dyDescent="0.35">
      <c r="A11" t="s">
        <v>60</v>
      </c>
      <c r="B11" s="2">
        <v>7.8</v>
      </c>
      <c r="C11" s="64" t="s">
        <v>35</v>
      </c>
    </row>
    <row r="12" spans="1:8" x14ac:dyDescent="0.35">
      <c r="A12" t="s">
        <v>62</v>
      </c>
      <c r="B12" s="2">
        <v>6.8</v>
      </c>
      <c r="C12" s="64" t="s">
        <v>61</v>
      </c>
    </row>
    <row r="13" spans="1:8" x14ac:dyDescent="0.35">
      <c r="A13" t="s">
        <v>64</v>
      </c>
      <c r="B13" s="2">
        <v>18.95</v>
      </c>
      <c r="C13" s="64" t="s">
        <v>63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0"/>
  <sheetViews>
    <sheetView workbookViewId="0">
      <selection activeCell="D4" sqref="D4"/>
    </sheetView>
  </sheetViews>
  <sheetFormatPr defaultRowHeight="14.5" x14ac:dyDescent="0.35"/>
  <cols>
    <col min="1" max="1" width="26.81640625" customWidth="1"/>
    <col min="2" max="4" width="13.81640625" customWidth="1"/>
    <col min="7" max="10" width="11.7265625" customWidth="1"/>
  </cols>
  <sheetData>
    <row r="1" spans="1:10" ht="23.5" x14ac:dyDescent="0.55000000000000004">
      <c r="A1" s="5" t="s">
        <v>70</v>
      </c>
      <c r="G1" s="22" t="s">
        <v>71</v>
      </c>
      <c r="H1" s="22" t="s">
        <v>72</v>
      </c>
      <c r="I1" s="22" t="s">
        <v>73</v>
      </c>
      <c r="J1" s="22" t="s">
        <v>74</v>
      </c>
    </row>
    <row r="2" spans="1:10" x14ac:dyDescent="0.35">
      <c r="G2" s="23">
        <v>0.1</v>
      </c>
      <c r="H2" s="23">
        <v>0.15</v>
      </c>
      <c r="I2" s="23">
        <v>0.11</v>
      </c>
      <c r="J2" s="23">
        <v>0.2</v>
      </c>
    </row>
    <row r="3" spans="1:10" x14ac:dyDescent="0.35">
      <c r="A3" s="3" t="s">
        <v>16</v>
      </c>
      <c r="B3" s="3" t="s">
        <v>75</v>
      </c>
      <c r="C3" s="3" t="s">
        <v>6</v>
      </c>
      <c r="D3" s="3" t="s">
        <v>14</v>
      </c>
    </row>
    <row r="4" spans="1:10" x14ac:dyDescent="0.35">
      <c r="A4" t="s">
        <v>76</v>
      </c>
      <c r="B4" t="s">
        <v>72</v>
      </c>
      <c r="C4" s="21">
        <v>2.5</v>
      </c>
    </row>
    <row r="5" spans="1:10" x14ac:dyDescent="0.35">
      <c r="A5" t="s">
        <v>77</v>
      </c>
      <c r="B5" t="s">
        <v>71</v>
      </c>
      <c r="C5" s="21">
        <v>7.95</v>
      </c>
    </row>
    <row r="6" spans="1:10" x14ac:dyDescent="0.35">
      <c r="A6" t="s">
        <v>78</v>
      </c>
      <c r="B6" t="s">
        <v>73</v>
      </c>
      <c r="C6" s="21">
        <v>25.95</v>
      </c>
    </row>
    <row r="7" spans="1:10" x14ac:dyDescent="0.35">
      <c r="A7" t="s">
        <v>79</v>
      </c>
      <c r="B7" t="s">
        <v>74</v>
      </c>
      <c r="C7" s="21">
        <v>9.9499999999999993</v>
      </c>
    </row>
    <row r="8" spans="1:10" x14ac:dyDescent="0.35">
      <c r="A8" t="s">
        <v>80</v>
      </c>
      <c r="B8" t="s">
        <v>71</v>
      </c>
      <c r="C8" s="21">
        <v>8.9499999999999993</v>
      </c>
    </row>
    <row r="9" spans="1:10" x14ac:dyDescent="0.35">
      <c r="A9" t="s">
        <v>81</v>
      </c>
      <c r="B9" t="s">
        <v>74</v>
      </c>
      <c r="C9" s="21">
        <v>25.99</v>
      </c>
    </row>
    <row r="10" spans="1:10" x14ac:dyDescent="0.35">
      <c r="A10" t="s">
        <v>82</v>
      </c>
      <c r="B10" t="s">
        <v>72</v>
      </c>
      <c r="C10" s="21">
        <v>2.75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8"/>
  <sheetViews>
    <sheetView workbookViewId="0">
      <selection activeCell="B8" sqref="B8"/>
    </sheetView>
  </sheetViews>
  <sheetFormatPr defaultRowHeight="15" customHeight="1" x14ac:dyDescent="0.35"/>
  <cols>
    <col min="1" max="1" width="17.1796875" customWidth="1"/>
    <col min="2" max="2" width="14.7265625" customWidth="1"/>
  </cols>
  <sheetData>
    <row r="1" spans="1:2" ht="24.75" customHeight="1" x14ac:dyDescent="0.55000000000000004">
      <c r="A1" s="5" t="s">
        <v>263</v>
      </c>
    </row>
    <row r="3" spans="1:2" ht="15" customHeight="1" x14ac:dyDescent="0.35">
      <c r="A3" t="s">
        <v>65</v>
      </c>
      <c r="B3" s="53">
        <v>7.2499999999999995E-2</v>
      </c>
    </row>
    <row r="4" spans="1:2" ht="15" customHeight="1" x14ac:dyDescent="0.35">
      <c r="A4" t="s">
        <v>66</v>
      </c>
      <c r="B4">
        <v>25</v>
      </c>
    </row>
    <row r="5" spans="1:2" ht="15" customHeight="1" x14ac:dyDescent="0.35">
      <c r="A5" t="s">
        <v>67</v>
      </c>
      <c r="B5" s="2">
        <v>250000</v>
      </c>
    </row>
    <row r="6" spans="1:2" ht="15" customHeight="1" x14ac:dyDescent="0.35">
      <c r="A6" t="s">
        <v>68</v>
      </c>
      <c r="B6">
        <v>12</v>
      </c>
    </row>
    <row r="8" spans="1:2" ht="15" customHeight="1" x14ac:dyDescent="0.35">
      <c r="A8" s="3" t="s">
        <v>69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9"/>
  <sheetViews>
    <sheetView workbookViewId="0">
      <selection activeCell="A4" sqref="A4"/>
    </sheetView>
  </sheetViews>
  <sheetFormatPr defaultRowHeight="14.5" x14ac:dyDescent="0.35"/>
  <cols>
    <col min="1" max="1" width="24" customWidth="1"/>
    <col min="2" max="2" width="11.7265625" customWidth="1"/>
    <col min="3" max="5" width="8.26953125" customWidth="1"/>
    <col min="6" max="6" width="14.1796875" customWidth="1"/>
    <col min="7" max="9" width="8.26953125" customWidth="1"/>
    <col min="10" max="11" width="14.1796875" customWidth="1"/>
  </cols>
  <sheetData>
    <row r="1" spans="1:11" ht="30.75" customHeight="1" x14ac:dyDescent="0.35">
      <c r="A1" s="16" t="s">
        <v>106</v>
      </c>
    </row>
    <row r="2" spans="1:11" x14ac:dyDescent="0.35">
      <c r="A2" s="31" t="s">
        <v>127</v>
      </c>
      <c r="B2" s="31" t="s">
        <v>128</v>
      </c>
      <c r="C2" s="31" t="s">
        <v>1</v>
      </c>
      <c r="D2" s="31" t="s">
        <v>2</v>
      </c>
      <c r="E2" s="31" t="s">
        <v>3</v>
      </c>
      <c r="F2" s="31" t="s">
        <v>107</v>
      </c>
      <c r="G2" s="31" t="s">
        <v>4</v>
      </c>
      <c r="H2" s="31" t="s">
        <v>108</v>
      </c>
      <c r="I2" s="31" t="s">
        <v>109</v>
      </c>
      <c r="J2" s="31" t="s">
        <v>110</v>
      </c>
      <c r="K2" s="31" t="s">
        <v>111</v>
      </c>
    </row>
    <row r="4" spans="1:11" x14ac:dyDescent="0.35">
      <c r="A4" s="24" t="s">
        <v>112</v>
      </c>
      <c r="B4" s="25" t="s">
        <v>113</v>
      </c>
      <c r="C4" s="25">
        <v>5565</v>
      </c>
      <c r="D4" s="25">
        <v>4515</v>
      </c>
      <c r="E4" s="25">
        <v>1101</v>
      </c>
      <c r="F4" s="30">
        <f>SUM(C4:E4)</f>
        <v>11181</v>
      </c>
      <c r="G4" s="25">
        <v>2563</v>
      </c>
      <c r="H4" s="25">
        <v>4512</v>
      </c>
      <c r="I4" s="25">
        <v>6565</v>
      </c>
      <c r="J4" s="30">
        <f>SUM(G4:I4)</f>
        <v>13640</v>
      </c>
      <c r="K4" s="30">
        <f>F4+J4</f>
        <v>24821</v>
      </c>
    </row>
    <row r="5" spans="1:11" x14ac:dyDescent="0.35">
      <c r="A5" s="25"/>
      <c r="B5" s="25" t="s">
        <v>114</v>
      </c>
      <c r="C5" s="25">
        <v>2215</v>
      </c>
      <c r="D5" s="25">
        <v>7898</v>
      </c>
      <c r="E5" s="25">
        <v>5260</v>
      </c>
      <c r="F5" s="30">
        <f t="shared" ref="F5:F7" si="0">SUM(C5:E5)</f>
        <v>15373</v>
      </c>
      <c r="G5" s="25">
        <v>1165</v>
      </c>
      <c r="H5" s="25">
        <v>2322</v>
      </c>
      <c r="I5" s="25">
        <v>2212</v>
      </c>
      <c r="J5" s="30">
        <f t="shared" ref="J5:J7" si="1">SUM(G5:I5)</f>
        <v>5699</v>
      </c>
      <c r="K5" s="30">
        <f t="shared" ref="K5:K7" si="2">F5+J5</f>
        <v>21072</v>
      </c>
    </row>
    <row r="6" spans="1:11" x14ac:dyDescent="0.35">
      <c r="A6" s="25"/>
      <c r="B6" s="25" t="s">
        <v>115</v>
      </c>
      <c r="C6" s="25">
        <v>2323</v>
      </c>
      <c r="D6" s="25">
        <v>5545</v>
      </c>
      <c r="E6" s="25">
        <v>2033</v>
      </c>
      <c r="F6" s="30">
        <f t="shared" si="0"/>
        <v>9901</v>
      </c>
      <c r="G6" s="25">
        <v>1946</v>
      </c>
      <c r="H6" s="25">
        <v>5655</v>
      </c>
      <c r="I6" s="25">
        <v>1111</v>
      </c>
      <c r="J6" s="30">
        <f t="shared" si="1"/>
        <v>8712</v>
      </c>
      <c r="K6" s="30">
        <f t="shared" si="2"/>
        <v>18613</v>
      </c>
    </row>
    <row r="7" spans="1:11" x14ac:dyDescent="0.35">
      <c r="A7" s="25"/>
      <c r="B7" s="25" t="s">
        <v>116</v>
      </c>
      <c r="C7" s="25">
        <v>5865</v>
      </c>
      <c r="D7" s="25">
        <v>2922</v>
      </c>
      <c r="E7" s="25">
        <v>5656</v>
      </c>
      <c r="F7" s="30">
        <f t="shared" si="0"/>
        <v>14443</v>
      </c>
      <c r="G7" s="25">
        <v>2323</v>
      </c>
      <c r="H7" s="25">
        <v>4515</v>
      </c>
      <c r="I7" s="25">
        <v>1056</v>
      </c>
      <c r="J7" s="30">
        <f t="shared" si="1"/>
        <v>7894</v>
      </c>
      <c r="K7" s="30">
        <f t="shared" si="2"/>
        <v>22337</v>
      </c>
    </row>
    <row r="8" spans="1:11" x14ac:dyDescent="0.35">
      <c r="A8" s="30" t="s">
        <v>117</v>
      </c>
      <c r="B8" s="30"/>
      <c r="C8" s="30">
        <f>SUM(C4:C7)</f>
        <v>15968</v>
      </c>
      <c r="D8" s="30">
        <f t="shared" ref="D8:K8" si="3">SUM(D4:D7)</f>
        <v>20880</v>
      </c>
      <c r="E8" s="30">
        <f t="shared" si="3"/>
        <v>14050</v>
      </c>
      <c r="F8" s="30">
        <f t="shared" si="3"/>
        <v>50898</v>
      </c>
      <c r="G8" s="30">
        <f t="shared" si="3"/>
        <v>7997</v>
      </c>
      <c r="H8" s="30">
        <f t="shared" si="3"/>
        <v>17004</v>
      </c>
      <c r="I8" s="30">
        <f t="shared" si="3"/>
        <v>10944</v>
      </c>
      <c r="J8" s="30">
        <f t="shared" si="3"/>
        <v>35945</v>
      </c>
      <c r="K8" s="30">
        <f t="shared" si="3"/>
        <v>86843</v>
      </c>
    </row>
    <row r="9" spans="1:11" x14ac:dyDescent="0.35">
      <c r="F9" s="3"/>
      <c r="J9" s="3"/>
      <c r="K9" s="3"/>
    </row>
    <row r="10" spans="1:11" x14ac:dyDescent="0.35">
      <c r="A10" s="26" t="s">
        <v>118</v>
      </c>
      <c r="B10" s="27" t="s">
        <v>119</v>
      </c>
      <c r="C10" s="27">
        <v>11130</v>
      </c>
      <c r="D10" s="27">
        <v>9030</v>
      </c>
      <c r="E10" s="27">
        <v>2202</v>
      </c>
      <c r="F10" s="30">
        <f t="shared" ref="F10:F11" si="4">SUM(C10:E10)</f>
        <v>22362</v>
      </c>
      <c r="G10" s="27">
        <v>5126</v>
      </c>
      <c r="H10" s="27">
        <v>9024</v>
      </c>
      <c r="I10" s="27">
        <v>13130</v>
      </c>
      <c r="J10" s="30">
        <f t="shared" ref="J10:J11" si="5">SUM(G10:I10)</f>
        <v>27280</v>
      </c>
      <c r="K10" s="30">
        <f t="shared" ref="K10:K11" si="6">F10+J10</f>
        <v>49642</v>
      </c>
    </row>
    <row r="11" spans="1:11" x14ac:dyDescent="0.35">
      <c r="A11" s="27"/>
      <c r="B11" s="27" t="s">
        <v>120</v>
      </c>
      <c r="C11" s="27">
        <v>4430</v>
      </c>
      <c r="D11" s="27">
        <v>15796</v>
      </c>
      <c r="E11" s="27">
        <v>10520</v>
      </c>
      <c r="F11" s="30">
        <f t="shared" si="4"/>
        <v>30746</v>
      </c>
      <c r="G11" s="27">
        <v>2330</v>
      </c>
      <c r="H11" s="27">
        <v>4644</v>
      </c>
      <c r="I11" s="27">
        <v>4424</v>
      </c>
      <c r="J11" s="30">
        <f t="shared" si="5"/>
        <v>11398</v>
      </c>
      <c r="K11" s="30">
        <f t="shared" si="6"/>
        <v>42144</v>
      </c>
    </row>
    <row r="12" spans="1:11" x14ac:dyDescent="0.35">
      <c r="A12" s="30" t="s">
        <v>121</v>
      </c>
      <c r="B12" s="30"/>
      <c r="C12" s="30">
        <f>SUM(C10:C11)</f>
        <v>15560</v>
      </c>
      <c r="D12" s="30">
        <f t="shared" ref="D12:K12" si="7">SUM(D10:D11)</f>
        <v>24826</v>
      </c>
      <c r="E12" s="30">
        <f t="shared" si="7"/>
        <v>12722</v>
      </c>
      <c r="F12" s="30">
        <f t="shared" si="7"/>
        <v>53108</v>
      </c>
      <c r="G12" s="30">
        <f t="shared" si="7"/>
        <v>7456</v>
      </c>
      <c r="H12" s="30">
        <f t="shared" si="7"/>
        <v>13668</v>
      </c>
      <c r="I12" s="30">
        <f t="shared" si="7"/>
        <v>17554</v>
      </c>
      <c r="J12" s="30">
        <f t="shared" si="7"/>
        <v>38678</v>
      </c>
      <c r="K12" s="30">
        <f t="shared" si="7"/>
        <v>91786</v>
      </c>
    </row>
    <row r="13" spans="1:11" x14ac:dyDescent="0.35">
      <c r="F13" s="3"/>
      <c r="J13" s="3"/>
      <c r="K13" s="3"/>
    </row>
    <row r="14" spans="1:11" x14ac:dyDescent="0.35">
      <c r="A14" s="28" t="s">
        <v>122</v>
      </c>
      <c r="B14" s="29" t="s">
        <v>123</v>
      </c>
      <c r="C14" s="29">
        <v>1001</v>
      </c>
      <c r="D14" s="29">
        <v>5656</v>
      </c>
      <c r="E14" s="29">
        <v>41545</v>
      </c>
      <c r="F14" s="30">
        <f t="shared" ref="F14:F16" si="8">SUM(C14:E14)</f>
        <v>48202</v>
      </c>
      <c r="G14" s="29">
        <v>65965</v>
      </c>
      <c r="H14" s="29">
        <v>4565</v>
      </c>
      <c r="I14" s="29">
        <v>4589</v>
      </c>
      <c r="J14" s="30">
        <f t="shared" ref="J14:J16" si="9">SUM(G14:I14)</f>
        <v>75119</v>
      </c>
      <c r="K14" s="30">
        <f t="shared" ref="K14:K16" si="10">F14+J14</f>
        <v>123321</v>
      </c>
    </row>
    <row r="15" spans="1:11" x14ac:dyDescent="0.35">
      <c r="A15" s="28"/>
      <c r="B15" s="29" t="s">
        <v>126</v>
      </c>
      <c r="C15" s="29">
        <v>1946</v>
      </c>
      <c r="D15" s="29">
        <v>5655</v>
      </c>
      <c r="E15" s="29">
        <v>1111</v>
      </c>
      <c r="F15" s="30">
        <f t="shared" si="8"/>
        <v>8712</v>
      </c>
      <c r="G15" s="29">
        <v>11130</v>
      </c>
      <c r="H15" s="29">
        <v>9030</v>
      </c>
      <c r="I15" s="29">
        <v>2202</v>
      </c>
      <c r="J15" s="30">
        <f t="shared" si="9"/>
        <v>22362</v>
      </c>
      <c r="K15" s="30">
        <f t="shared" si="10"/>
        <v>31074</v>
      </c>
    </row>
    <row r="16" spans="1:11" x14ac:dyDescent="0.35">
      <c r="A16" s="29"/>
      <c r="B16" s="29" t="s">
        <v>113</v>
      </c>
      <c r="C16" s="29">
        <v>2212</v>
      </c>
      <c r="D16" s="29">
        <v>2589</v>
      </c>
      <c r="E16" s="29">
        <v>2656</v>
      </c>
      <c r="F16" s="30">
        <f t="shared" si="8"/>
        <v>7457</v>
      </c>
      <c r="G16" s="29">
        <v>123</v>
      </c>
      <c r="H16" s="29">
        <v>1565</v>
      </c>
      <c r="I16" s="29">
        <v>5465</v>
      </c>
      <c r="J16" s="30">
        <f t="shared" si="9"/>
        <v>7153</v>
      </c>
      <c r="K16" s="30">
        <f t="shared" si="10"/>
        <v>14610</v>
      </c>
    </row>
    <row r="17" spans="1:11" x14ac:dyDescent="0.35">
      <c r="A17" s="30" t="s">
        <v>124</v>
      </c>
      <c r="B17" s="30"/>
      <c r="C17" s="30">
        <f>SUM(C14:C16)</f>
        <v>5159</v>
      </c>
      <c r="D17" s="30">
        <f t="shared" ref="D17:K17" si="11">SUM(D14:D16)</f>
        <v>13900</v>
      </c>
      <c r="E17" s="30">
        <f t="shared" si="11"/>
        <v>45312</v>
      </c>
      <c r="F17" s="30">
        <f t="shared" si="11"/>
        <v>64371</v>
      </c>
      <c r="G17" s="30">
        <f t="shared" si="11"/>
        <v>77218</v>
      </c>
      <c r="H17" s="30">
        <f t="shared" si="11"/>
        <v>15160</v>
      </c>
      <c r="I17" s="30">
        <f t="shared" si="11"/>
        <v>12256</v>
      </c>
      <c r="J17" s="30">
        <f t="shared" si="11"/>
        <v>104634</v>
      </c>
      <c r="K17" s="30">
        <f t="shared" si="11"/>
        <v>169005</v>
      </c>
    </row>
    <row r="18" spans="1:11" x14ac:dyDescent="0.35">
      <c r="F18" s="3"/>
      <c r="J18" s="3"/>
      <c r="K18" s="3"/>
    </row>
    <row r="19" spans="1:11" x14ac:dyDescent="0.35">
      <c r="A19" s="30" t="s">
        <v>125</v>
      </c>
      <c r="B19" s="30"/>
      <c r="C19" s="30">
        <f t="shared" ref="C19:I19" si="12">C8+C12+C17</f>
        <v>36687</v>
      </c>
      <c r="D19" s="30">
        <f t="shared" si="12"/>
        <v>59606</v>
      </c>
      <c r="E19" s="30">
        <f t="shared" si="12"/>
        <v>72084</v>
      </c>
      <c r="F19" s="30">
        <f t="shared" si="12"/>
        <v>168377</v>
      </c>
      <c r="G19" s="30">
        <f t="shared" si="12"/>
        <v>92671</v>
      </c>
      <c r="H19" s="30">
        <f t="shared" si="12"/>
        <v>45832</v>
      </c>
      <c r="I19" s="30">
        <f t="shared" si="12"/>
        <v>40754</v>
      </c>
      <c r="J19" s="30">
        <f>SUM(G19:I19)</f>
        <v>179257</v>
      </c>
      <c r="K19" s="30">
        <f>K8+K12+K17</f>
        <v>347634</v>
      </c>
    </row>
  </sheetData>
  <pageMargins left="0.7" right="0.7" top="0.75" bottom="0.75" header="0.3" footer="0.3"/>
  <ignoredErrors>
    <ignoredError sqref="J5:J7 J10:J11 J15:J16 J14" formulaRange="1"/>
    <ignoredError sqref="J19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7"/>
  <sheetViews>
    <sheetView workbookViewId="0">
      <selection activeCell="B5" sqref="B5"/>
    </sheetView>
  </sheetViews>
  <sheetFormatPr defaultRowHeight="14.5" x14ac:dyDescent="0.35"/>
  <cols>
    <col min="1" max="1" width="25.54296875" customWidth="1"/>
    <col min="2" max="2" width="11.7265625" customWidth="1"/>
    <col min="6" max="6" width="14.1796875" bestFit="1" customWidth="1"/>
  </cols>
  <sheetData>
    <row r="1" spans="1:6" ht="23.5" x14ac:dyDescent="0.55000000000000004">
      <c r="A1" s="5" t="s">
        <v>129</v>
      </c>
    </row>
    <row r="2" spans="1:6" x14ac:dyDescent="0.35">
      <c r="F2" s="3" t="s">
        <v>130</v>
      </c>
    </row>
    <row r="3" spans="1:6" x14ac:dyDescent="0.35">
      <c r="A3" s="3" t="s">
        <v>131</v>
      </c>
      <c r="B3" s="33">
        <v>2</v>
      </c>
      <c r="F3" s="21">
        <v>5.9</v>
      </c>
    </row>
    <row r="4" spans="1:6" x14ac:dyDescent="0.35">
      <c r="F4" s="21">
        <v>10.5</v>
      </c>
    </row>
    <row r="5" spans="1:6" x14ac:dyDescent="0.35">
      <c r="A5" s="3" t="s">
        <v>132</v>
      </c>
      <c r="B5" s="32"/>
      <c r="F5" s="21">
        <v>23.5</v>
      </c>
    </row>
    <row r="6" spans="1:6" x14ac:dyDescent="0.35">
      <c r="F6" s="21">
        <v>30.5</v>
      </c>
    </row>
    <row r="7" spans="1:6" x14ac:dyDescent="0.35">
      <c r="F7" s="21">
        <v>45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workbookViewId="0">
      <selection activeCell="E4" sqref="E4"/>
    </sheetView>
  </sheetViews>
  <sheetFormatPr defaultRowHeight="14.5" x14ac:dyDescent="0.35"/>
  <cols>
    <col min="1" max="1" width="23.26953125" bestFit="1" customWidth="1"/>
    <col min="2" max="5" width="14.26953125" customWidth="1"/>
    <col min="6" max="6" width="18.81640625" customWidth="1"/>
  </cols>
  <sheetData>
    <row r="1" spans="1:6" ht="23.5" x14ac:dyDescent="0.55000000000000004">
      <c r="A1" s="5" t="s">
        <v>15</v>
      </c>
    </row>
    <row r="3" spans="1:6" x14ac:dyDescent="0.35">
      <c r="A3" s="3" t="s">
        <v>16</v>
      </c>
      <c r="B3" s="45" t="s">
        <v>17</v>
      </c>
      <c r="C3" s="45" t="s">
        <v>18</v>
      </c>
      <c r="D3" s="45" t="s">
        <v>147</v>
      </c>
      <c r="E3" s="3" t="s">
        <v>19</v>
      </c>
      <c r="F3" s="3" t="s">
        <v>146</v>
      </c>
    </row>
    <row r="4" spans="1:6" x14ac:dyDescent="0.35">
      <c r="A4" t="s">
        <v>148</v>
      </c>
      <c r="B4">
        <v>100</v>
      </c>
      <c r="C4">
        <v>100</v>
      </c>
      <c r="D4">
        <v>20</v>
      </c>
    </row>
    <row r="5" spans="1:6" x14ac:dyDescent="0.35">
      <c r="A5" t="s">
        <v>149</v>
      </c>
      <c r="B5">
        <v>80</v>
      </c>
      <c r="C5">
        <v>100</v>
      </c>
      <c r="D5">
        <v>20</v>
      </c>
    </row>
    <row r="6" spans="1:6" x14ac:dyDescent="0.35">
      <c r="A6" t="s">
        <v>20</v>
      </c>
      <c r="B6">
        <v>60</v>
      </c>
      <c r="C6">
        <v>50</v>
      </c>
      <c r="D6">
        <v>10</v>
      </c>
    </row>
    <row r="7" spans="1:6" x14ac:dyDescent="0.35">
      <c r="A7" t="s">
        <v>21</v>
      </c>
      <c r="B7">
        <v>12</v>
      </c>
      <c r="C7">
        <v>15</v>
      </c>
      <c r="D7">
        <v>5</v>
      </c>
    </row>
    <row r="8" spans="1:6" x14ac:dyDescent="0.35">
      <c r="A8" t="s">
        <v>22</v>
      </c>
      <c r="B8">
        <v>1</v>
      </c>
      <c r="C8">
        <v>10</v>
      </c>
      <c r="D8">
        <v>4</v>
      </c>
    </row>
    <row r="9" spans="1:6" x14ac:dyDescent="0.35">
      <c r="A9" t="s">
        <v>23</v>
      </c>
      <c r="B9">
        <v>30</v>
      </c>
      <c r="C9">
        <v>30</v>
      </c>
      <c r="D9">
        <v>5</v>
      </c>
    </row>
    <row r="10" spans="1:6" x14ac:dyDescent="0.35">
      <c r="A10" t="s">
        <v>24</v>
      </c>
      <c r="B10">
        <v>5</v>
      </c>
      <c r="C10">
        <v>10</v>
      </c>
      <c r="D10">
        <v>5</v>
      </c>
    </row>
    <row r="11" spans="1:6" x14ac:dyDescent="0.35">
      <c r="A11" t="s">
        <v>150</v>
      </c>
      <c r="B11">
        <v>42</v>
      </c>
      <c r="C11">
        <v>40</v>
      </c>
      <c r="D11">
        <v>6</v>
      </c>
    </row>
    <row r="12" spans="1:6" x14ac:dyDescent="0.35">
      <c r="A12" t="s">
        <v>151</v>
      </c>
      <c r="B12">
        <v>25</v>
      </c>
      <c r="C12">
        <v>40</v>
      </c>
      <c r="D12">
        <v>6</v>
      </c>
    </row>
    <row r="13" spans="1:6" x14ac:dyDescent="0.35">
      <c r="A13" t="s">
        <v>152</v>
      </c>
      <c r="B13">
        <v>20</v>
      </c>
      <c r="C13">
        <v>100</v>
      </c>
      <c r="D13">
        <v>30</v>
      </c>
    </row>
    <row r="14" spans="1:6" x14ac:dyDescent="0.35">
      <c r="A14" t="s">
        <v>153</v>
      </c>
      <c r="B14">
        <v>2</v>
      </c>
      <c r="C14">
        <v>10</v>
      </c>
      <c r="D14">
        <v>2</v>
      </c>
    </row>
    <row r="15" spans="1:6" x14ac:dyDescent="0.35">
      <c r="A15" t="s">
        <v>154</v>
      </c>
      <c r="B15">
        <v>20</v>
      </c>
      <c r="C15">
        <v>25</v>
      </c>
      <c r="D15">
        <v>10</v>
      </c>
    </row>
    <row r="16" spans="1:6" x14ac:dyDescent="0.35">
      <c r="A16" t="s">
        <v>155</v>
      </c>
      <c r="B16">
        <v>2</v>
      </c>
      <c r="C16">
        <v>30</v>
      </c>
      <c r="D16">
        <v>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1"/>
  <sheetViews>
    <sheetView zoomScaleNormal="100" workbookViewId="0">
      <selection activeCell="C4" sqref="C4"/>
    </sheetView>
  </sheetViews>
  <sheetFormatPr defaultRowHeight="14.5" x14ac:dyDescent="0.35"/>
  <cols>
    <col min="1" max="1" width="15.54296875" bestFit="1" customWidth="1"/>
    <col min="2" max="2" width="8.81640625" customWidth="1"/>
    <col min="3" max="4" width="14.81640625" customWidth="1"/>
  </cols>
  <sheetData>
    <row r="1" spans="1:4" x14ac:dyDescent="0.35">
      <c r="A1" s="3" t="s">
        <v>239</v>
      </c>
    </row>
    <row r="3" spans="1:4" x14ac:dyDescent="0.35">
      <c r="A3" s="3" t="s">
        <v>16</v>
      </c>
      <c r="B3" s="3" t="s">
        <v>6</v>
      </c>
      <c r="C3" s="3" t="s">
        <v>238</v>
      </c>
      <c r="D3" s="3" t="s">
        <v>262</v>
      </c>
    </row>
    <row r="4" spans="1:4" x14ac:dyDescent="0.35">
      <c r="A4" t="s">
        <v>148</v>
      </c>
      <c r="B4" s="2">
        <v>2.82</v>
      </c>
      <c r="C4" s="2"/>
    </row>
    <row r="5" spans="1:4" x14ac:dyDescent="0.35">
      <c r="A5" t="s">
        <v>149</v>
      </c>
      <c r="B5" s="2">
        <v>2.82</v>
      </c>
      <c r="C5" s="2"/>
    </row>
    <row r="6" spans="1:4" x14ac:dyDescent="0.35">
      <c r="A6" t="s">
        <v>237</v>
      </c>
      <c r="B6" s="2">
        <v>2.82</v>
      </c>
      <c r="C6" s="2"/>
    </row>
    <row r="7" spans="1:4" x14ac:dyDescent="0.35">
      <c r="A7" t="s">
        <v>236</v>
      </c>
      <c r="B7" s="2">
        <v>1.71</v>
      </c>
      <c r="C7" s="2"/>
    </row>
    <row r="8" spans="1:4" x14ac:dyDescent="0.35">
      <c r="A8" t="s">
        <v>235</v>
      </c>
      <c r="B8" s="2">
        <v>1.98</v>
      </c>
      <c r="C8" s="2"/>
    </row>
    <row r="9" spans="1:4" x14ac:dyDescent="0.35">
      <c r="A9" t="s">
        <v>234</v>
      </c>
      <c r="B9" s="2">
        <v>1.5</v>
      </c>
      <c r="C9" s="2"/>
    </row>
    <row r="10" spans="1:4" x14ac:dyDescent="0.35">
      <c r="A10" t="s">
        <v>233</v>
      </c>
      <c r="B10" s="2">
        <v>6.22</v>
      </c>
      <c r="C10" s="2"/>
    </row>
    <row r="11" spans="1:4" x14ac:dyDescent="0.35">
      <c r="A11" t="s">
        <v>24</v>
      </c>
      <c r="B11" s="2">
        <v>4.54</v>
      </c>
      <c r="C11" s="2"/>
    </row>
  </sheetData>
  <pageMargins left="0.7" right="0.7" top="0.75" bottom="0.75" header="0.3" footer="0.3"/>
  <pageSetup paperSize="9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12"/>
  <sheetViews>
    <sheetView zoomScaleNormal="100" workbookViewId="0">
      <selection activeCell="P9" sqref="P9"/>
    </sheetView>
  </sheetViews>
  <sheetFormatPr defaultRowHeight="14.5" x14ac:dyDescent="0.35"/>
  <cols>
    <col min="1" max="1" width="14.453125" customWidth="1"/>
    <col min="2" max="13" width="5.7265625" customWidth="1"/>
    <col min="16" max="16" width="11.81640625" bestFit="1" customWidth="1"/>
  </cols>
  <sheetData>
    <row r="1" spans="1:16" x14ac:dyDescent="0.35">
      <c r="A1" s="3" t="s">
        <v>261</v>
      </c>
    </row>
    <row r="3" spans="1:16" x14ac:dyDescent="0.35">
      <c r="A3" s="3" t="s">
        <v>240</v>
      </c>
      <c r="B3" s="51" t="s">
        <v>1</v>
      </c>
      <c r="C3" s="51" t="s">
        <v>2</v>
      </c>
      <c r="D3" s="51" t="s">
        <v>3</v>
      </c>
      <c r="E3" s="51" t="s">
        <v>4</v>
      </c>
      <c r="F3" s="51" t="s">
        <v>108</v>
      </c>
      <c r="G3" s="51" t="s">
        <v>109</v>
      </c>
      <c r="H3" s="51" t="s">
        <v>241</v>
      </c>
      <c r="I3" s="51" t="s">
        <v>242</v>
      </c>
      <c r="J3" s="51" t="s">
        <v>243</v>
      </c>
      <c r="K3" s="51" t="s">
        <v>244</v>
      </c>
      <c r="L3" s="51" t="s">
        <v>245</v>
      </c>
      <c r="M3" s="51" t="s">
        <v>246</v>
      </c>
      <c r="O3" s="28" t="s">
        <v>256</v>
      </c>
      <c r="P3" s="29"/>
    </row>
    <row r="4" spans="1:16" x14ac:dyDescent="0.35">
      <c r="A4" t="s">
        <v>247</v>
      </c>
      <c r="B4" s="52">
        <v>1</v>
      </c>
      <c r="C4" s="52">
        <v>3</v>
      </c>
      <c r="D4" s="52">
        <v>2</v>
      </c>
      <c r="E4" s="52">
        <v>3</v>
      </c>
      <c r="F4" s="52">
        <v>4</v>
      </c>
      <c r="G4" s="52">
        <v>3</v>
      </c>
      <c r="H4" s="52">
        <v>1</v>
      </c>
      <c r="I4" s="52">
        <v>4</v>
      </c>
      <c r="J4" s="52">
        <v>3</v>
      </c>
      <c r="K4" s="52">
        <v>1</v>
      </c>
      <c r="L4" s="52">
        <v>4</v>
      </c>
      <c r="M4" s="52">
        <v>3</v>
      </c>
      <c r="O4" s="48">
        <v>4</v>
      </c>
      <c r="P4" s="48" t="s">
        <v>258</v>
      </c>
    </row>
    <row r="5" spans="1:16" x14ac:dyDescent="0.35">
      <c r="A5" t="s">
        <v>248</v>
      </c>
      <c r="B5" s="52">
        <v>3</v>
      </c>
      <c r="C5" s="52">
        <v>2</v>
      </c>
      <c r="D5" s="52">
        <v>2</v>
      </c>
      <c r="E5" s="52">
        <v>3</v>
      </c>
      <c r="F5" s="52">
        <v>4</v>
      </c>
      <c r="G5" s="52">
        <v>3</v>
      </c>
      <c r="H5" s="52">
        <v>1</v>
      </c>
      <c r="I5" s="52">
        <v>2</v>
      </c>
      <c r="J5" s="52">
        <v>3</v>
      </c>
      <c r="K5" s="52">
        <v>3</v>
      </c>
      <c r="L5" s="52">
        <v>2</v>
      </c>
      <c r="M5" s="52">
        <v>2</v>
      </c>
      <c r="O5" s="48">
        <v>3</v>
      </c>
      <c r="P5" s="48" t="s">
        <v>259</v>
      </c>
    </row>
    <row r="6" spans="1:16" x14ac:dyDescent="0.35">
      <c r="A6" t="s">
        <v>249</v>
      </c>
      <c r="B6" s="52">
        <v>1</v>
      </c>
      <c r="C6" s="52">
        <v>4</v>
      </c>
      <c r="D6" s="52">
        <v>3</v>
      </c>
      <c r="E6" s="52">
        <v>2</v>
      </c>
      <c r="F6" s="52">
        <v>2</v>
      </c>
      <c r="G6" s="52">
        <v>1</v>
      </c>
      <c r="H6" s="52">
        <v>4</v>
      </c>
      <c r="I6" s="52">
        <v>1</v>
      </c>
      <c r="J6" s="52">
        <v>3</v>
      </c>
      <c r="K6" s="52">
        <v>4</v>
      </c>
      <c r="L6" s="52">
        <v>2</v>
      </c>
      <c r="M6" s="52">
        <v>2</v>
      </c>
      <c r="O6" s="48">
        <v>2</v>
      </c>
      <c r="P6" s="48" t="s">
        <v>175</v>
      </c>
    </row>
    <row r="7" spans="1:16" x14ac:dyDescent="0.35">
      <c r="A7" t="s">
        <v>250</v>
      </c>
      <c r="B7" s="52">
        <v>3</v>
      </c>
      <c r="C7" s="52">
        <v>3</v>
      </c>
      <c r="D7" s="52">
        <v>2</v>
      </c>
      <c r="E7" s="52">
        <v>2</v>
      </c>
      <c r="F7" s="52">
        <v>4</v>
      </c>
      <c r="G7" s="52">
        <v>1</v>
      </c>
      <c r="H7" s="52">
        <v>1</v>
      </c>
      <c r="I7" s="52">
        <v>1</v>
      </c>
      <c r="J7" s="52">
        <v>3</v>
      </c>
      <c r="K7" s="52">
        <v>2</v>
      </c>
      <c r="L7" s="52">
        <v>3</v>
      </c>
      <c r="M7" s="52">
        <v>3</v>
      </c>
      <c r="O7" s="48">
        <v>1</v>
      </c>
      <c r="P7" s="48" t="s">
        <v>260</v>
      </c>
    </row>
    <row r="8" spans="1:16" x14ac:dyDescent="0.35">
      <c r="A8" t="s">
        <v>251</v>
      </c>
      <c r="B8" s="52">
        <v>3</v>
      </c>
      <c r="C8" s="52">
        <v>1</v>
      </c>
      <c r="D8" s="52">
        <v>3</v>
      </c>
      <c r="E8" s="52">
        <v>3</v>
      </c>
      <c r="F8" s="52">
        <v>3</v>
      </c>
      <c r="G8" s="52">
        <v>4</v>
      </c>
      <c r="H8" s="52">
        <v>1</v>
      </c>
      <c r="I8" s="52">
        <v>3</v>
      </c>
      <c r="J8" s="52">
        <v>3</v>
      </c>
      <c r="K8" s="52">
        <v>3</v>
      </c>
      <c r="L8" s="52">
        <v>1</v>
      </c>
      <c r="M8" s="52">
        <v>4</v>
      </c>
    </row>
    <row r="9" spans="1:16" x14ac:dyDescent="0.35">
      <c r="A9" t="s">
        <v>252</v>
      </c>
      <c r="B9" s="52">
        <v>4</v>
      </c>
      <c r="C9" s="52">
        <v>1</v>
      </c>
      <c r="D9" s="52">
        <v>1</v>
      </c>
      <c r="E9" s="52">
        <v>3</v>
      </c>
      <c r="F9" s="52">
        <v>2</v>
      </c>
      <c r="G9" s="52">
        <v>3</v>
      </c>
      <c r="H9" s="52">
        <v>3</v>
      </c>
      <c r="I9" s="52">
        <v>2</v>
      </c>
      <c r="J9" s="52">
        <v>3</v>
      </c>
      <c r="K9" s="52">
        <v>4</v>
      </c>
      <c r="L9" s="52">
        <v>2</v>
      </c>
      <c r="M9" s="52">
        <v>3</v>
      </c>
      <c r="O9" s="3" t="s">
        <v>257</v>
      </c>
      <c r="P9" s="49"/>
    </row>
    <row r="10" spans="1:16" x14ac:dyDescent="0.35">
      <c r="A10" t="s">
        <v>253</v>
      </c>
      <c r="B10" s="52">
        <v>4</v>
      </c>
      <c r="C10" s="52">
        <v>3</v>
      </c>
      <c r="D10" s="52">
        <v>4</v>
      </c>
      <c r="E10" s="52">
        <v>1</v>
      </c>
      <c r="F10" s="52">
        <v>1</v>
      </c>
      <c r="G10" s="52">
        <v>1</v>
      </c>
      <c r="H10" s="52">
        <v>4</v>
      </c>
      <c r="I10" s="52">
        <v>1</v>
      </c>
      <c r="J10" s="52">
        <v>1</v>
      </c>
      <c r="K10" s="52">
        <v>4</v>
      </c>
      <c r="L10" s="52">
        <v>3</v>
      </c>
      <c r="M10" s="52">
        <v>3</v>
      </c>
    </row>
    <row r="11" spans="1:16" x14ac:dyDescent="0.35">
      <c r="A11" t="s">
        <v>254</v>
      </c>
      <c r="B11" s="52">
        <v>4</v>
      </c>
      <c r="C11" s="52">
        <v>4</v>
      </c>
      <c r="D11" s="52">
        <v>4</v>
      </c>
      <c r="E11" s="52">
        <v>3</v>
      </c>
      <c r="F11" s="52">
        <v>2</v>
      </c>
      <c r="G11" s="52">
        <v>3</v>
      </c>
      <c r="H11" s="52">
        <v>1</v>
      </c>
      <c r="I11" s="52">
        <v>4</v>
      </c>
      <c r="J11" s="52">
        <v>1</v>
      </c>
      <c r="K11" s="52">
        <v>2</v>
      </c>
      <c r="L11" s="52">
        <v>3</v>
      </c>
      <c r="M11" s="52">
        <v>4</v>
      </c>
    </row>
    <row r="12" spans="1:16" x14ac:dyDescent="0.35">
      <c r="A12" t="s">
        <v>255</v>
      </c>
      <c r="B12" s="52">
        <v>1</v>
      </c>
      <c r="C12" s="52">
        <v>1</v>
      </c>
      <c r="D12" s="52">
        <v>3</v>
      </c>
      <c r="E12" s="52">
        <v>4</v>
      </c>
      <c r="F12" s="52">
        <v>1</v>
      </c>
      <c r="G12" s="52">
        <v>1</v>
      </c>
      <c r="H12" s="52">
        <v>3</v>
      </c>
      <c r="I12" s="52">
        <v>1</v>
      </c>
      <c r="J12" s="52">
        <v>2</v>
      </c>
      <c r="K12" s="52">
        <v>4</v>
      </c>
      <c r="L12" s="52">
        <v>2</v>
      </c>
      <c r="M12" s="52">
        <v>1</v>
      </c>
    </row>
  </sheetData>
  <sortState ref="O4:O7">
    <sortCondition descending="1" ref="O4"/>
  </sortState>
  <pageMargins left="0.7" right="0.7" top="0.75" bottom="0.75" header="0.3" footer="0.3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6"/>
  <sheetViews>
    <sheetView zoomScaleNormal="100" workbookViewId="0">
      <selection activeCell="E2" sqref="E2"/>
    </sheetView>
  </sheetViews>
  <sheetFormatPr defaultRowHeight="14.5" x14ac:dyDescent="0.35"/>
  <cols>
    <col min="1" max="4" width="13.1796875" customWidth="1"/>
    <col min="5" max="5" width="60.7265625" customWidth="1"/>
    <col min="257" max="260" width="13.1796875" customWidth="1"/>
    <col min="261" max="261" width="60.7265625" customWidth="1"/>
    <col min="513" max="516" width="13.1796875" customWidth="1"/>
    <col min="517" max="517" width="60.7265625" customWidth="1"/>
    <col min="769" max="772" width="13.1796875" customWidth="1"/>
    <col min="773" max="773" width="60.7265625" customWidth="1"/>
    <col min="1025" max="1028" width="13.1796875" customWidth="1"/>
    <col min="1029" max="1029" width="60.7265625" customWidth="1"/>
    <col min="1281" max="1284" width="13.1796875" customWidth="1"/>
    <col min="1285" max="1285" width="60.7265625" customWidth="1"/>
    <col min="1537" max="1540" width="13.1796875" customWidth="1"/>
    <col min="1541" max="1541" width="60.7265625" customWidth="1"/>
    <col min="1793" max="1796" width="13.1796875" customWidth="1"/>
    <col min="1797" max="1797" width="60.7265625" customWidth="1"/>
    <col min="2049" max="2052" width="13.1796875" customWidth="1"/>
    <col min="2053" max="2053" width="60.7265625" customWidth="1"/>
    <col min="2305" max="2308" width="13.1796875" customWidth="1"/>
    <col min="2309" max="2309" width="60.7265625" customWidth="1"/>
    <col min="2561" max="2564" width="13.1796875" customWidth="1"/>
    <col min="2565" max="2565" width="60.7265625" customWidth="1"/>
    <col min="2817" max="2820" width="13.1796875" customWidth="1"/>
    <col min="2821" max="2821" width="60.7265625" customWidth="1"/>
    <col min="3073" max="3076" width="13.1796875" customWidth="1"/>
    <col min="3077" max="3077" width="60.7265625" customWidth="1"/>
    <col min="3329" max="3332" width="13.1796875" customWidth="1"/>
    <col min="3333" max="3333" width="60.7265625" customWidth="1"/>
    <col min="3585" max="3588" width="13.1796875" customWidth="1"/>
    <col min="3589" max="3589" width="60.7265625" customWidth="1"/>
    <col min="3841" max="3844" width="13.1796875" customWidth="1"/>
    <col min="3845" max="3845" width="60.7265625" customWidth="1"/>
    <col min="4097" max="4100" width="13.1796875" customWidth="1"/>
    <col min="4101" max="4101" width="60.7265625" customWidth="1"/>
    <col min="4353" max="4356" width="13.1796875" customWidth="1"/>
    <col min="4357" max="4357" width="60.7265625" customWidth="1"/>
    <col min="4609" max="4612" width="13.1796875" customWidth="1"/>
    <col min="4613" max="4613" width="60.7265625" customWidth="1"/>
    <col min="4865" max="4868" width="13.1796875" customWidth="1"/>
    <col min="4869" max="4869" width="60.7265625" customWidth="1"/>
    <col min="5121" max="5124" width="13.1796875" customWidth="1"/>
    <col min="5125" max="5125" width="60.7265625" customWidth="1"/>
    <col min="5377" max="5380" width="13.1796875" customWidth="1"/>
    <col min="5381" max="5381" width="60.7265625" customWidth="1"/>
    <col min="5633" max="5636" width="13.1796875" customWidth="1"/>
    <col min="5637" max="5637" width="60.7265625" customWidth="1"/>
    <col min="5889" max="5892" width="13.1796875" customWidth="1"/>
    <col min="5893" max="5893" width="60.7265625" customWidth="1"/>
    <col min="6145" max="6148" width="13.1796875" customWidth="1"/>
    <col min="6149" max="6149" width="60.7265625" customWidth="1"/>
    <col min="6401" max="6404" width="13.1796875" customWidth="1"/>
    <col min="6405" max="6405" width="60.7265625" customWidth="1"/>
    <col min="6657" max="6660" width="13.1796875" customWidth="1"/>
    <col min="6661" max="6661" width="60.7265625" customWidth="1"/>
    <col min="6913" max="6916" width="13.1796875" customWidth="1"/>
    <col min="6917" max="6917" width="60.7265625" customWidth="1"/>
    <col min="7169" max="7172" width="13.1796875" customWidth="1"/>
    <col min="7173" max="7173" width="60.7265625" customWidth="1"/>
    <col min="7425" max="7428" width="13.1796875" customWidth="1"/>
    <col min="7429" max="7429" width="60.7265625" customWidth="1"/>
    <col min="7681" max="7684" width="13.1796875" customWidth="1"/>
    <col min="7685" max="7685" width="60.7265625" customWidth="1"/>
    <col min="7937" max="7940" width="13.1796875" customWidth="1"/>
    <col min="7941" max="7941" width="60.7265625" customWidth="1"/>
    <col min="8193" max="8196" width="13.1796875" customWidth="1"/>
    <col min="8197" max="8197" width="60.7265625" customWidth="1"/>
    <col min="8449" max="8452" width="13.1796875" customWidth="1"/>
    <col min="8453" max="8453" width="60.7265625" customWidth="1"/>
    <col min="8705" max="8708" width="13.1796875" customWidth="1"/>
    <col min="8709" max="8709" width="60.7265625" customWidth="1"/>
    <col min="8961" max="8964" width="13.1796875" customWidth="1"/>
    <col min="8965" max="8965" width="60.7265625" customWidth="1"/>
    <col min="9217" max="9220" width="13.1796875" customWidth="1"/>
    <col min="9221" max="9221" width="60.7265625" customWidth="1"/>
    <col min="9473" max="9476" width="13.1796875" customWidth="1"/>
    <col min="9477" max="9477" width="60.7265625" customWidth="1"/>
    <col min="9729" max="9732" width="13.1796875" customWidth="1"/>
    <col min="9733" max="9733" width="60.7265625" customWidth="1"/>
    <col min="9985" max="9988" width="13.1796875" customWidth="1"/>
    <col min="9989" max="9989" width="60.7265625" customWidth="1"/>
    <col min="10241" max="10244" width="13.1796875" customWidth="1"/>
    <col min="10245" max="10245" width="60.7265625" customWidth="1"/>
    <col min="10497" max="10500" width="13.1796875" customWidth="1"/>
    <col min="10501" max="10501" width="60.7265625" customWidth="1"/>
    <col min="10753" max="10756" width="13.1796875" customWidth="1"/>
    <col min="10757" max="10757" width="60.7265625" customWidth="1"/>
    <col min="11009" max="11012" width="13.1796875" customWidth="1"/>
    <col min="11013" max="11013" width="60.7265625" customWidth="1"/>
    <col min="11265" max="11268" width="13.1796875" customWidth="1"/>
    <col min="11269" max="11269" width="60.7265625" customWidth="1"/>
    <col min="11521" max="11524" width="13.1796875" customWidth="1"/>
    <col min="11525" max="11525" width="60.7265625" customWidth="1"/>
    <col min="11777" max="11780" width="13.1796875" customWidth="1"/>
    <col min="11781" max="11781" width="60.7265625" customWidth="1"/>
    <col min="12033" max="12036" width="13.1796875" customWidth="1"/>
    <col min="12037" max="12037" width="60.7265625" customWidth="1"/>
    <col min="12289" max="12292" width="13.1796875" customWidth="1"/>
    <col min="12293" max="12293" width="60.7265625" customWidth="1"/>
    <col min="12545" max="12548" width="13.1796875" customWidth="1"/>
    <col min="12549" max="12549" width="60.7265625" customWidth="1"/>
    <col min="12801" max="12804" width="13.1796875" customWidth="1"/>
    <col min="12805" max="12805" width="60.7265625" customWidth="1"/>
    <col min="13057" max="13060" width="13.1796875" customWidth="1"/>
    <col min="13061" max="13061" width="60.7265625" customWidth="1"/>
    <col min="13313" max="13316" width="13.1796875" customWidth="1"/>
    <col min="13317" max="13317" width="60.7265625" customWidth="1"/>
    <col min="13569" max="13572" width="13.1796875" customWidth="1"/>
    <col min="13573" max="13573" width="60.7265625" customWidth="1"/>
    <col min="13825" max="13828" width="13.1796875" customWidth="1"/>
    <col min="13829" max="13829" width="60.7265625" customWidth="1"/>
    <col min="14081" max="14084" width="13.1796875" customWidth="1"/>
    <col min="14085" max="14085" width="60.7265625" customWidth="1"/>
    <col min="14337" max="14340" width="13.1796875" customWidth="1"/>
    <col min="14341" max="14341" width="60.7265625" customWidth="1"/>
    <col min="14593" max="14596" width="13.1796875" customWidth="1"/>
    <col min="14597" max="14597" width="60.7265625" customWidth="1"/>
    <col min="14849" max="14852" width="13.1796875" customWidth="1"/>
    <col min="14853" max="14853" width="60.7265625" customWidth="1"/>
    <col min="15105" max="15108" width="13.1796875" customWidth="1"/>
    <col min="15109" max="15109" width="60.7265625" customWidth="1"/>
    <col min="15361" max="15364" width="13.1796875" customWidth="1"/>
    <col min="15365" max="15365" width="60.7265625" customWidth="1"/>
    <col min="15617" max="15620" width="13.1796875" customWidth="1"/>
    <col min="15621" max="15621" width="60.7265625" customWidth="1"/>
    <col min="15873" max="15876" width="13.1796875" customWidth="1"/>
    <col min="15877" max="15877" width="60.7265625" customWidth="1"/>
    <col min="16129" max="16132" width="13.1796875" customWidth="1"/>
    <col min="16133" max="16133" width="60.7265625" customWidth="1"/>
  </cols>
  <sheetData>
    <row r="1" spans="1:5" x14ac:dyDescent="0.35">
      <c r="A1" s="3" t="s">
        <v>206</v>
      </c>
      <c r="B1" s="3" t="s">
        <v>207</v>
      </c>
      <c r="C1" s="3" t="s">
        <v>208</v>
      </c>
      <c r="D1" s="3" t="s">
        <v>209</v>
      </c>
      <c r="E1" s="3" t="s">
        <v>210</v>
      </c>
    </row>
    <row r="2" spans="1:5" x14ac:dyDescent="0.35">
      <c r="A2" t="s">
        <v>211</v>
      </c>
      <c r="B2" t="s">
        <v>212</v>
      </c>
      <c r="C2">
        <v>56000</v>
      </c>
      <c r="D2">
        <v>2011</v>
      </c>
    </row>
    <row r="3" spans="1:5" x14ac:dyDescent="0.35">
      <c r="A3" t="s">
        <v>213</v>
      </c>
      <c r="B3" t="s">
        <v>214</v>
      </c>
      <c r="C3">
        <v>42000</v>
      </c>
      <c r="D3">
        <v>2011</v>
      </c>
    </row>
    <row r="4" spans="1:5" x14ac:dyDescent="0.35">
      <c r="A4" t="s">
        <v>215</v>
      </c>
      <c r="B4" t="s">
        <v>216</v>
      </c>
      <c r="C4">
        <v>89000</v>
      </c>
      <c r="D4">
        <v>2011</v>
      </c>
    </row>
    <row r="5" spans="1:5" x14ac:dyDescent="0.35">
      <c r="A5" t="s">
        <v>217</v>
      </c>
      <c r="B5" t="s">
        <v>218</v>
      </c>
      <c r="C5">
        <v>39000</v>
      </c>
      <c r="D5">
        <v>2011</v>
      </c>
    </row>
    <row r="6" spans="1:5" x14ac:dyDescent="0.35">
      <c r="A6" t="s">
        <v>219</v>
      </c>
      <c r="B6" t="s">
        <v>220</v>
      </c>
      <c r="C6">
        <v>54000</v>
      </c>
      <c r="D6">
        <v>2011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5"/>
  <sheetViews>
    <sheetView workbookViewId="0">
      <selection activeCell="B4" sqref="B4"/>
    </sheetView>
  </sheetViews>
  <sheetFormatPr defaultRowHeight="14.5" x14ac:dyDescent="0.35"/>
  <cols>
    <col min="1" max="1" width="18.453125" customWidth="1"/>
    <col min="2" max="2" width="10.81640625" customWidth="1"/>
    <col min="3" max="3" width="12.1796875" customWidth="1"/>
    <col min="4" max="4" width="10.81640625" customWidth="1"/>
  </cols>
  <sheetData>
    <row r="1" spans="1:4" ht="18.5" x14ac:dyDescent="0.45">
      <c r="A1" s="63" t="s">
        <v>307</v>
      </c>
    </row>
    <row r="3" spans="1:4" x14ac:dyDescent="0.35">
      <c r="B3" t="s">
        <v>311</v>
      </c>
      <c r="C3" t="s">
        <v>313</v>
      </c>
      <c r="D3" t="s">
        <v>312</v>
      </c>
    </row>
    <row r="4" spans="1:4" x14ac:dyDescent="0.35">
      <c r="A4" t="s">
        <v>308</v>
      </c>
    </row>
    <row r="5" spans="1:4" x14ac:dyDescent="0.35">
      <c r="A5" t="s">
        <v>309</v>
      </c>
    </row>
    <row r="6" spans="1:4" x14ac:dyDescent="0.35">
      <c r="A6" t="s">
        <v>310</v>
      </c>
    </row>
    <row r="10" spans="1:4" x14ac:dyDescent="0.35">
      <c r="A10" t="s">
        <v>697</v>
      </c>
    </row>
    <row r="11" spans="1:4" x14ac:dyDescent="0.35">
      <c r="A11" t="s">
        <v>698</v>
      </c>
    </row>
    <row r="12" spans="1:4" x14ac:dyDescent="0.35">
      <c r="A12" t="s">
        <v>306</v>
      </c>
    </row>
    <row r="13" spans="1:4" x14ac:dyDescent="0.35">
      <c r="A13" t="s">
        <v>700</v>
      </c>
    </row>
    <row r="14" spans="1:4" x14ac:dyDescent="0.35">
      <c r="A14" t="s">
        <v>718</v>
      </c>
    </row>
    <row r="15" spans="1:4" x14ac:dyDescent="0.35">
      <c r="A15" t="s">
        <v>701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7"/>
  <sheetViews>
    <sheetView workbookViewId="0">
      <selection activeCell="D3" sqref="D3"/>
    </sheetView>
  </sheetViews>
  <sheetFormatPr defaultRowHeight="14.5" x14ac:dyDescent="0.35"/>
  <cols>
    <col min="1" max="1" width="19.26953125" bestFit="1" customWidth="1"/>
    <col min="2" max="5" width="16.54296875" customWidth="1"/>
  </cols>
  <sheetData>
    <row r="1" spans="1:4" ht="23.5" x14ac:dyDescent="0.55000000000000004">
      <c r="A1" s="5" t="s">
        <v>196</v>
      </c>
    </row>
    <row r="2" spans="1:4" x14ac:dyDescent="0.35">
      <c r="A2" s="3" t="s">
        <v>197</v>
      </c>
      <c r="B2" s="3" t="s">
        <v>198</v>
      </c>
      <c r="C2" s="3" t="s">
        <v>199</v>
      </c>
      <c r="D2" s="3" t="s">
        <v>200</v>
      </c>
    </row>
    <row r="3" spans="1:4" x14ac:dyDescent="0.35">
      <c r="A3" t="s">
        <v>201</v>
      </c>
      <c r="B3">
        <v>120</v>
      </c>
      <c r="D3" t="e">
        <f t="shared" ref="D3:D7" si="0">B3/C3</f>
        <v>#DIV/0!</v>
      </c>
    </row>
    <row r="4" spans="1:4" x14ac:dyDescent="0.35">
      <c r="A4" t="s">
        <v>202</v>
      </c>
      <c r="B4">
        <v>90</v>
      </c>
      <c r="C4">
        <v>6</v>
      </c>
      <c r="D4">
        <f t="shared" si="0"/>
        <v>15</v>
      </c>
    </row>
    <row r="5" spans="1:4" x14ac:dyDescent="0.35">
      <c r="A5" t="s">
        <v>203</v>
      </c>
      <c r="B5">
        <v>45</v>
      </c>
      <c r="D5" t="e">
        <f t="shared" si="0"/>
        <v>#DIV/0!</v>
      </c>
    </row>
    <row r="6" spans="1:4" x14ac:dyDescent="0.35">
      <c r="A6" t="s">
        <v>204</v>
      </c>
      <c r="B6">
        <v>52</v>
      </c>
      <c r="C6">
        <v>6</v>
      </c>
      <c r="D6">
        <f t="shared" si="0"/>
        <v>8.6666666666666661</v>
      </c>
    </row>
    <row r="7" spans="1:4" x14ac:dyDescent="0.35">
      <c r="A7" t="s">
        <v>205</v>
      </c>
      <c r="B7">
        <v>100</v>
      </c>
      <c r="C7">
        <v>10</v>
      </c>
      <c r="D7">
        <f t="shared" si="0"/>
        <v>10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B11"/>
  <sheetViews>
    <sheetView zoomScaleNormal="100" workbookViewId="0">
      <selection activeCell="B6" sqref="B6"/>
    </sheetView>
  </sheetViews>
  <sheetFormatPr defaultRowHeight="14.5" x14ac:dyDescent="0.35"/>
  <cols>
    <col min="1" max="1" width="60.81640625" customWidth="1"/>
    <col min="2" max="2" width="18.54296875" customWidth="1"/>
  </cols>
  <sheetData>
    <row r="1" spans="1:2" ht="31" x14ac:dyDescent="0.7">
      <c r="A1" s="55" t="s">
        <v>264</v>
      </c>
    </row>
    <row r="3" spans="1:2" ht="33.75" customHeight="1" x14ac:dyDescent="0.35">
      <c r="A3" s="58" t="s">
        <v>265</v>
      </c>
    </row>
    <row r="4" spans="1:2" x14ac:dyDescent="0.35">
      <c r="A4" s="56"/>
    </row>
    <row r="5" spans="1:2" x14ac:dyDescent="0.35">
      <c r="A5" s="3" t="s">
        <v>266</v>
      </c>
      <c r="B5" s="3" t="s">
        <v>272</v>
      </c>
    </row>
    <row r="6" spans="1:2" x14ac:dyDescent="0.35">
      <c r="A6" t="s">
        <v>267</v>
      </c>
      <c r="B6" s="57"/>
    </row>
    <row r="7" spans="1:2" x14ac:dyDescent="0.35">
      <c r="A7" t="s">
        <v>268</v>
      </c>
      <c r="B7" s="57"/>
    </row>
    <row r="8" spans="1:2" x14ac:dyDescent="0.35">
      <c r="A8" t="s">
        <v>269</v>
      </c>
      <c r="B8" s="57"/>
    </row>
    <row r="9" spans="1:2" x14ac:dyDescent="0.35">
      <c r="A9" t="s">
        <v>271</v>
      </c>
      <c r="B9" s="57"/>
    </row>
    <row r="11" spans="1:2" x14ac:dyDescent="0.35">
      <c r="A11" s="3" t="s">
        <v>270</v>
      </c>
    </row>
  </sheetData>
  <dataValidations count="1">
    <dataValidation type="list" allowBlank="1" showInputMessage="1" showErrorMessage="1" errorTitle="OOPS!" error="You must choose YES or NO from the drop down options" sqref="B6:B9" xr:uid="{00000000-0002-0000-1700-000000000000}">
      <formula1>"YES,NO"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16"/>
  <sheetViews>
    <sheetView workbookViewId="0">
      <selection activeCell="B6" sqref="B6"/>
    </sheetView>
  </sheetViews>
  <sheetFormatPr defaultRowHeight="14.5" x14ac:dyDescent="0.35"/>
  <cols>
    <col min="1" max="1" width="20.54296875" customWidth="1"/>
    <col min="2" max="2" width="19.81640625" customWidth="1"/>
    <col min="4" max="4" width="26.81640625" bestFit="1" customWidth="1"/>
    <col min="5" max="7" width="13.26953125" customWidth="1"/>
  </cols>
  <sheetData>
    <row r="1" spans="1:7" ht="23.5" x14ac:dyDescent="0.55000000000000004">
      <c r="A1" s="5" t="s">
        <v>287</v>
      </c>
    </row>
    <row r="3" spans="1:7" x14ac:dyDescent="0.35">
      <c r="A3" s="3" t="s">
        <v>273</v>
      </c>
      <c r="B3" s="47">
        <v>42826</v>
      </c>
      <c r="D3" s="28" t="s">
        <v>275</v>
      </c>
      <c r="E3" s="29"/>
      <c r="F3" s="29"/>
      <c r="G3" s="29"/>
    </row>
    <row r="4" spans="1:7" x14ac:dyDescent="0.35">
      <c r="A4" s="3" t="s">
        <v>274</v>
      </c>
      <c r="B4" s="47">
        <v>42855</v>
      </c>
      <c r="D4" s="50" t="s">
        <v>288</v>
      </c>
      <c r="E4" s="60">
        <v>2017</v>
      </c>
      <c r="F4" s="60">
        <v>2018</v>
      </c>
      <c r="G4" s="60">
        <v>2019</v>
      </c>
    </row>
    <row r="5" spans="1:7" x14ac:dyDescent="0.35">
      <c r="D5" s="3" t="s">
        <v>276</v>
      </c>
      <c r="E5" s="59">
        <v>42736</v>
      </c>
      <c r="F5" s="59">
        <v>43101</v>
      </c>
      <c r="G5" s="59">
        <v>43466</v>
      </c>
    </row>
    <row r="6" spans="1:7" x14ac:dyDescent="0.35">
      <c r="A6" s="3" t="s">
        <v>289</v>
      </c>
      <c r="D6" s="3" t="s">
        <v>292</v>
      </c>
      <c r="E6" s="59">
        <v>42737</v>
      </c>
      <c r="F6" s="59"/>
      <c r="G6" s="59"/>
    </row>
    <row r="7" spans="1:7" x14ac:dyDescent="0.35">
      <c r="D7" s="3" t="s">
        <v>277</v>
      </c>
      <c r="E7" s="59">
        <v>42761</v>
      </c>
      <c r="F7" s="59">
        <v>43126</v>
      </c>
      <c r="G7" s="59">
        <v>43493</v>
      </c>
    </row>
    <row r="8" spans="1:7" x14ac:dyDescent="0.35">
      <c r="D8" s="3" t="s">
        <v>278</v>
      </c>
      <c r="E8" s="59">
        <v>42839</v>
      </c>
      <c r="F8" s="59">
        <v>43189</v>
      </c>
      <c r="G8" s="59">
        <v>43574</v>
      </c>
    </row>
    <row r="9" spans="1:7" x14ac:dyDescent="0.35">
      <c r="D9" s="3" t="s">
        <v>279</v>
      </c>
      <c r="E9" s="59">
        <v>42840</v>
      </c>
      <c r="F9" s="59">
        <v>43190</v>
      </c>
      <c r="G9" s="59">
        <v>43575</v>
      </c>
    </row>
    <row r="10" spans="1:7" x14ac:dyDescent="0.35">
      <c r="D10" s="3" t="s">
        <v>280</v>
      </c>
      <c r="E10" s="59">
        <v>42841</v>
      </c>
      <c r="F10" s="59">
        <v>43191</v>
      </c>
      <c r="G10" s="59">
        <v>43576</v>
      </c>
    </row>
    <row r="11" spans="1:7" x14ac:dyDescent="0.35">
      <c r="D11" s="3" t="s">
        <v>281</v>
      </c>
      <c r="E11" s="59">
        <v>42842</v>
      </c>
      <c r="F11" s="59">
        <v>43102</v>
      </c>
      <c r="G11" s="59">
        <v>43577</v>
      </c>
    </row>
    <row r="12" spans="1:7" x14ac:dyDescent="0.35">
      <c r="D12" s="3" t="s">
        <v>282</v>
      </c>
      <c r="E12" s="59">
        <v>42760</v>
      </c>
      <c r="F12" s="59">
        <v>43215</v>
      </c>
      <c r="G12" s="59">
        <v>43580</v>
      </c>
    </row>
    <row r="13" spans="1:7" x14ac:dyDescent="0.35">
      <c r="D13" s="3" t="s">
        <v>283</v>
      </c>
      <c r="E13" s="59">
        <v>42898</v>
      </c>
      <c r="F13" s="59">
        <v>43262</v>
      </c>
      <c r="G13" s="59">
        <v>43626</v>
      </c>
    </row>
    <row r="14" spans="1:7" x14ac:dyDescent="0.35">
      <c r="D14" s="3" t="s">
        <v>284</v>
      </c>
      <c r="E14" s="59">
        <v>43010</v>
      </c>
      <c r="F14" s="59">
        <v>43374</v>
      </c>
      <c r="G14" s="59">
        <v>43745</v>
      </c>
    </row>
    <row r="15" spans="1:7" x14ac:dyDescent="0.35">
      <c r="D15" s="3" t="s">
        <v>285</v>
      </c>
      <c r="E15" s="59">
        <v>43094</v>
      </c>
      <c r="F15" s="59">
        <v>43459</v>
      </c>
      <c r="G15" s="59">
        <v>43824</v>
      </c>
    </row>
    <row r="16" spans="1:7" x14ac:dyDescent="0.35">
      <c r="D16" s="3" t="s">
        <v>286</v>
      </c>
      <c r="E16" s="59">
        <v>43095</v>
      </c>
      <c r="F16" s="59">
        <v>43460</v>
      </c>
      <c r="G16" s="59">
        <v>43825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B14"/>
  <sheetViews>
    <sheetView workbookViewId="0">
      <selection activeCell="B14" sqref="B14"/>
    </sheetView>
  </sheetViews>
  <sheetFormatPr defaultRowHeight="14.5" x14ac:dyDescent="0.35"/>
  <cols>
    <col min="1" max="2" width="15.26953125" customWidth="1"/>
  </cols>
  <sheetData>
    <row r="1" spans="1:2" ht="18.5" x14ac:dyDescent="0.45">
      <c r="A1" s="63" t="s">
        <v>314</v>
      </c>
    </row>
    <row r="3" spans="1:2" ht="15" customHeight="1" x14ac:dyDescent="0.35">
      <c r="A3" s="66" t="s">
        <v>288</v>
      </c>
      <c r="B3" s="71" t="s">
        <v>144</v>
      </c>
    </row>
    <row r="4" spans="1:2" x14ac:dyDescent="0.35">
      <c r="A4" s="67">
        <v>1</v>
      </c>
      <c r="B4" s="68">
        <v>0.1875</v>
      </c>
    </row>
    <row r="5" spans="1:2" x14ac:dyDescent="0.35">
      <c r="A5" s="67">
        <v>2</v>
      </c>
      <c r="B5" s="68">
        <v>0.27083333333333331</v>
      </c>
    </row>
    <row r="6" spans="1:2" x14ac:dyDescent="0.35">
      <c r="A6" s="67">
        <v>3</v>
      </c>
      <c r="B6" s="68">
        <v>0.16666666666666666</v>
      </c>
    </row>
    <row r="7" spans="1:2" x14ac:dyDescent="0.35">
      <c r="A7" s="67">
        <v>4</v>
      </c>
      <c r="B7" s="68"/>
    </row>
    <row r="8" spans="1:2" x14ac:dyDescent="0.35">
      <c r="A8" s="67">
        <v>5</v>
      </c>
      <c r="B8" s="7"/>
    </row>
    <row r="9" spans="1:2" x14ac:dyDescent="0.35">
      <c r="A9" s="67">
        <v>6</v>
      </c>
      <c r="B9" s="7"/>
    </row>
    <row r="10" spans="1:2" x14ac:dyDescent="0.35">
      <c r="A10" s="67">
        <v>7</v>
      </c>
      <c r="B10" s="7"/>
    </row>
    <row r="12" spans="1:2" x14ac:dyDescent="0.35">
      <c r="A12" s="3" t="s">
        <v>315</v>
      </c>
      <c r="B12" s="68">
        <f>SUM(B4:B11)</f>
        <v>0.625</v>
      </c>
    </row>
    <row r="13" spans="1:2" x14ac:dyDescent="0.35">
      <c r="A13" s="3" t="s">
        <v>316</v>
      </c>
      <c r="B13" s="69">
        <v>100</v>
      </c>
    </row>
    <row r="14" spans="1:2" x14ac:dyDescent="0.35">
      <c r="A14" s="3" t="s">
        <v>317</v>
      </c>
      <c r="B14" s="70"/>
    </row>
  </sheetData>
  <pageMargins left="0.7" right="0.7" top="0.75" bottom="0.75" header="0.3" footer="0.3"/>
  <pageSetup paperSize="9" orientation="portrait" horizontalDpi="1200" verticalDpi="1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55"/>
  <sheetViews>
    <sheetView workbookViewId="0"/>
  </sheetViews>
  <sheetFormatPr defaultRowHeight="14.5" x14ac:dyDescent="0.35"/>
  <cols>
    <col min="1" max="1" width="11.7265625" bestFit="1" customWidth="1"/>
    <col min="2" max="3" width="12.81640625" customWidth="1"/>
    <col min="4" max="4" width="7.54296875" bestFit="1" customWidth="1"/>
    <col min="5" max="5" width="26.1796875" bestFit="1" customWidth="1"/>
    <col min="6" max="7" width="15.54296875" customWidth="1"/>
    <col min="8" max="8" width="26.54296875" customWidth="1"/>
    <col min="9" max="9" width="22" customWidth="1"/>
    <col min="10" max="10" width="6.7265625" customWidth="1"/>
    <col min="11" max="11" width="9.453125" bestFit="1" customWidth="1"/>
    <col min="12" max="12" width="13" customWidth="1"/>
  </cols>
  <sheetData>
    <row r="1" spans="1:12" x14ac:dyDescent="0.35">
      <c r="A1" s="3" t="s">
        <v>336</v>
      </c>
      <c r="B1" s="3" t="s">
        <v>337</v>
      </c>
      <c r="C1" s="3" t="s">
        <v>338</v>
      </c>
      <c r="D1" s="3" t="s">
        <v>339</v>
      </c>
      <c r="E1" s="3" t="s">
        <v>340</v>
      </c>
      <c r="F1" s="3" t="s">
        <v>341</v>
      </c>
      <c r="G1" s="3" t="s">
        <v>342</v>
      </c>
      <c r="H1" s="3" t="s">
        <v>343</v>
      </c>
      <c r="I1" s="3" t="s">
        <v>344</v>
      </c>
      <c r="J1" s="3" t="s">
        <v>345</v>
      </c>
      <c r="K1" s="3" t="s">
        <v>346</v>
      </c>
      <c r="L1" s="3" t="s">
        <v>347</v>
      </c>
    </row>
    <row r="2" spans="1:12" x14ac:dyDescent="0.35">
      <c r="A2">
        <v>45879</v>
      </c>
      <c r="B2" t="s">
        <v>348</v>
      </c>
      <c r="C2" t="s">
        <v>288</v>
      </c>
      <c r="D2" t="s">
        <v>349</v>
      </c>
      <c r="E2" t="s">
        <v>350</v>
      </c>
      <c r="F2" t="s">
        <v>351</v>
      </c>
      <c r="G2" t="s">
        <v>352</v>
      </c>
      <c r="H2" t="s">
        <v>353</v>
      </c>
      <c r="I2" t="s">
        <v>354</v>
      </c>
      <c r="J2" t="s">
        <v>355</v>
      </c>
      <c r="K2">
        <v>3234</v>
      </c>
      <c r="L2" s="47">
        <v>25342</v>
      </c>
    </row>
    <row r="3" spans="1:12" x14ac:dyDescent="0.35">
      <c r="A3">
        <v>45880</v>
      </c>
      <c r="B3" t="s">
        <v>356</v>
      </c>
      <c r="C3" t="s">
        <v>357</v>
      </c>
      <c r="D3" t="s">
        <v>349</v>
      </c>
      <c r="E3" t="s">
        <v>358</v>
      </c>
      <c r="F3" t="s">
        <v>359</v>
      </c>
      <c r="G3" t="s">
        <v>360</v>
      </c>
      <c r="H3" t="s">
        <v>361</v>
      </c>
      <c r="I3" t="s">
        <v>362</v>
      </c>
      <c r="J3" t="s">
        <v>355</v>
      </c>
      <c r="L3" s="47">
        <v>25949</v>
      </c>
    </row>
    <row r="4" spans="1:12" x14ac:dyDescent="0.35">
      <c r="A4">
        <v>45881</v>
      </c>
      <c r="B4" t="s">
        <v>363</v>
      </c>
      <c r="C4" t="s">
        <v>364</v>
      </c>
      <c r="D4" t="s">
        <v>163</v>
      </c>
      <c r="E4" t="s">
        <v>365</v>
      </c>
      <c r="F4" t="s">
        <v>366</v>
      </c>
      <c r="G4" t="s">
        <v>367</v>
      </c>
      <c r="H4" t="s">
        <v>368</v>
      </c>
      <c r="I4" t="s">
        <v>369</v>
      </c>
      <c r="J4" t="s">
        <v>370</v>
      </c>
      <c r="L4" s="47">
        <v>31694</v>
      </c>
    </row>
    <row r="5" spans="1:12" x14ac:dyDescent="0.35">
      <c r="A5">
        <v>45882</v>
      </c>
      <c r="B5" t="s">
        <v>371</v>
      </c>
      <c r="C5" t="s">
        <v>372</v>
      </c>
      <c r="D5" t="s">
        <v>163</v>
      </c>
      <c r="E5" t="s">
        <v>373</v>
      </c>
      <c r="F5" t="s">
        <v>374</v>
      </c>
      <c r="G5" t="s">
        <v>375</v>
      </c>
      <c r="H5" t="s">
        <v>376</v>
      </c>
      <c r="I5" t="s">
        <v>377</v>
      </c>
      <c r="J5" t="s">
        <v>355</v>
      </c>
      <c r="K5">
        <v>3753</v>
      </c>
      <c r="L5" s="47">
        <v>26376</v>
      </c>
    </row>
    <row r="6" spans="1:12" x14ac:dyDescent="0.35">
      <c r="A6">
        <v>45883</v>
      </c>
      <c r="B6" t="s">
        <v>378</v>
      </c>
      <c r="C6" t="s">
        <v>379</v>
      </c>
      <c r="D6" t="s">
        <v>349</v>
      </c>
      <c r="E6" t="s">
        <v>380</v>
      </c>
      <c r="G6" t="s">
        <v>381</v>
      </c>
      <c r="H6" t="s">
        <v>382</v>
      </c>
      <c r="I6" t="s">
        <v>383</v>
      </c>
      <c r="J6" t="s">
        <v>370</v>
      </c>
      <c r="K6">
        <v>2759</v>
      </c>
      <c r="L6" s="47">
        <v>33742</v>
      </c>
    </row>
    <row r="7" spans="1:12" x14ac:dyDescent="0.35">
      <c r="A7">
        <v>45884</v>
      </c>
      <c r="B7" t="s">
        <v>319</v>
      </c>
      <c r="C7" t="s">
        <v>320</v>
      </c>
      <c r="D7" t="s">
        <v>163</v>
      </c>
      <c r="E7" t="s">
        <v>384</v>
      </c>
      <c r="G7" t="s">
        <v>385</v>
      </c>
      <c r="H7" t="s">
        <v>386</v>
      </c>
      <c r="I7" t="s">
        <v>387</v>
      </c>
      <c r="J7" t="s">
        <v>355</v>
      </c>
      <c r="K7">
        <v>3065</v>
      </c>
      <c r="L7" s="47">
        <v>28464</v>
      </c>
    </row>
    <row r="8" spans="1:12" x14ac:dyDescent="0.35">
      <c r="A8">
        <v>45885</v>
      </c>
      <c r="B8" t="s">
        <v>321</v>
      </c>
      <c r="C8" t="s">
        <v>322</v>
      </c>
      <c r="D8" t="s">
        <v>349</v>
      </c>
      <c r="E8" t="s">
        <v>388</v>
      </c>
      <c r="F8" t="s">
        <v>389</v>
      </c>
      <c r="G8" t="s">
        <v>390</v>
      </c>
      <c r="H8" t="s">
        <v>391</v>
      </c>
      <c r="I8" t="s">
        <v>392</v>
      </c>
      <c r="J8" t="s">
        <v>355</v>
      </c>
      <c r="L8" s="47">
        <v>33339</v>
      </c>
    </row>
    <row r="9" spans="1:12" x14ac:dyDescent="0.35">
      <c r="A9">
        <v>45886</v>
      </c>
      <c r="B9" t="s">
        <v>323</v>
      </c>
      <c r="C9" t="s">
        <v>324</v>
      </c>
      <c r="D9" t="s">
        <v>349</v>
      </c>
      <c r="E9" t="s">
        <v>393</v>
      </c>
      <c r="F9" t="s">
        <v>394</v>
      </c>
      <c r="G9" t="s">
        <v>395</v>
      </c>
      <c r="H9" t="s">
        <v>396</v>
      </c>
      <c r="I9" t="s">
        <v>397</v>
      </c>
      <c r="J9" t="s">
        <v>355</v>
      </c>
      <c r="K9">
        <v>3753</v>
      </c>
      <c r="L9" s="47">
        <v>26934</v>
      </c>
    </row>
    <row r="10" spans="1:12" x14ac:dyDescent="0.35">
      <c r="A10">
        <v>45887</v>
      </c>
      <c r="B10" t="s">
        <v>325</v>
      </c>
      <c r="C10" t="s">
        <v>326</v>
      </c>
      <c r="D10" t="s">
        <v>349</v>
      </c>
      <c r="E10" t="s">
        <v>398</v>
      </c>
      <c r="F10" t="s">
        <v>399</v>
      </c>
      <c r="G10" t="s">
        <v>400</v>
      </c>
      <c r="H10" t="s">
        <v>401</v>
      </c>
      <c r="I10" t="s">
        <v>402</v>
      </c>
      <c r="J10" t="s">
        <v>370</v>
      </c>
      <c r="K10">
        <v>2234</v>
      </c>
      <c r="L10" s="47">
        <v>29667</v>
      </c>
    </row>
    <row r="11" spans="1:12" x14ac:dyDescent="0.35">
      <c r="A11">
        <v>45888</v>
      </c>
      <c r="B11" t="s">
        <v>327</v>
      </c>
      <c r="C11" t="s">
        <v>328</v>
      </c>
      <c r="D11" t="s">
        <v>349</v>
      </c>
      <c r="E11" t="s">
        <v>403</v>
      </c>
      <c r="F11" t="s">
        <v>404</v>
      </c>
      <c r="G11" t="s">
        <v>405</v>
      </c>
      <c r="H11" t="s">
        <v>406</v>
      </c>
      <c r="I11" t="s">
        <v>407</v>
      </c>
      <c r="J11" t="s">
        <v>370</v>
      </c>
      <c r="K11">
        <v>2150</v>
      </c>
      <c r="L11" s="47">
        <v>34380</v>
      </c>
    </row>
    <row r="12" spans="1:12" x14ac:dyDescent="0.35">
      <c r="A12">
        <v>45889</v>
      </c>
      <c r="B12" t="s">
        <v>329</v>
      </c>
      <c r="C12" t="s">
        <v>330</v>
      </c>
      <c r="D12" t="s">
        <v>163</v>
      </c>
      <c r="E12" t="s">
        <v>408</v>
      </c>
      <c r="F12" t="s">
        <v>409</v>
      </c>
      <c r="G12" t="s">
        <v>410</v>
      </c>
      <c r="H12" t="s">
        <v>411</v>
      </c>
      <c r="I12" t="s">
        <v>412</v>
      </c>
      <c r="J12" t="s">
        <v>370</v>
      </c>
      <c r="K12">
        <v>2204</v>
      </c>
      <c r="L12" s="47">
        <v>29024</v>
      </c>
    </row>
    <row r="13" spans="1:12" x14ac:dyDescent="0.35">
      <c r="A13">
        <v>45890</v>
      </c>
      <c r="B13" t="s">
        <v>413</v>
      </c>
      <c r="C13" t="s">
        <v>414</v>
      </c>
      <c r="D13" t="s">
        <v>163</v>
      </c>
      <c r="E13" t="s">
        <v>415</v>
      </c>
      <c r="F13" t="s">
        <v>416</v>
      </c>
      <c r="G13" t="s">
        <v>417</v>
      </c>
      <c r="H13" t="s">
        <v>418</v>
      </c>
      <c r="I13" t="s">
        <v>419</v>
      </c>
      <c r="J13" t="s">
        <v>370</v>
      </c>
      <c r="K13">
        <v>2146</v>
      </c>
      <c r="L13" s="47">
        <v>32694</v>
      </c>
    </row>
    <row r="14" spans="1:12" x14ac:dyDescent="0.35">
      <c r="A14">
        <v>45891</v>
      </c>
      <c r="B14" t="s">
        <v>420</v>
      </c>
      <c r="C14" t="s">
        <v>421</v>
      </c>
      <c r="D14" t="s">
        <v>349</v>
      </c>
      <c r="E14" t="s">
        <v>422</v>
      </c>
      <c r="F14" t="s">
        <v>423</v>
      </c>
      <c r="G14" t="s">
        <v>424</v>
      </c>
      <c r="H14" t="s">
        <v>425</v>
      </c>
      <c r="I14" t="s">
        <v>426</v>
      </c>
      <c r="J14" t="s">
        <v>355</v>
      </c>
      <c r="K14">
        <v>3076</v>
      </c>
      <c r="L14" s="47">
        <v>23590</v>
      </c>
    </row>
    <row r="15" spans="1:12" x14ac:dyDescent="0.35">
      <c r="A15">
        <v>45892</v>
      </c>
      <c r="B15" t="s">
        <v>427</v>
      </c>
      <c r="C15" t="s">
        <v>428</v>
      </c>
      <c r="D15" t="s">
        <v>163</v>
      </c>
      <c r="E15" t="s">
        <v>429</v>
      </c>
      <c r="F15" t="s">
        <v>430</v>
      </c>
      <c r="G15" t="s">
        <v>431</v>
      </c>
      <c r="H15" t="s">
        <v>432</v>
      </c>
      <c r="I15" t="s">
        <v>433</v>
      </c>
      <c r="J15" t="s">
        <v>370</v>
      </c>
      <c r="K15">
        <v>2041</v>
      </c>
      <c r="L15" s="47">
        <v>25734</v>
      </c>
    </row>
    <row r="16" spans="1:12" x14ac:dyDescent="0.35">
      <c r="A16">
        <v>45893</v>
      </c>
      <c r="B16" t="s">
        <v>434</v>
      </c>
      <c r="C16" t="s">
        <v>435</v>
      </c>
      <c r="D16" t="s">
        <v>349</v>
      </c>
      <c r="E16" t="s">
        <v>436</v>
      </c>
      <c r="F16" t="s">
        <v>437</v>
      </c>
      <c r="G16" t="s">
        <v>438</v>
      </c>
      <c r="H16" t="s">
        <v>439</v>
      </c>
      <c r="I16" t="s">
        <v>440</v>
      </c>
      <c r="J16" t="s">
        <v>370</v>
      </c>
      <c r="K16">
        <v>2088</v>
      </c>
      <c r="L16" s="47">
        <v>23574</v>
      </c>
    </row>
    <row r="17" spans="1:12" x14ac:dyDescent="0.35">
      <c r="A17">
        <v>45894</v>
      </c>
      <c r="B17" t="s">
        <v>441</v>
      </c>
      <c r="C17" t="s">
        <v>442</v>
      </c>
      <c r="D17" t="s">
        <v>163</v>
      </c>
      <c r="E17" t="s">
        <v>443</v>
      </c>
      <c r="F17" t="s">
        <v>444</v>
      </c>
      <c r="H17" t="s">
        <v>445</v>
      </c>
      <c r="I17" t="s">
        <v>446</v>
      </c>
      <c r="J17" t="s">
        <v>370</v>
      </c>
      <c r="K17">
        <v>2168</v>
      </c>
      <c r="L17" s="47">
        <v>26804</v>
      </c>
    </row>
    <row r="18" spans="1:12" x14ac:dyDescent="0.35">
      <c r="A18">
        <v>45895</v>
      </c>
      <c r="B18" t="s">
        <v>447</v>
      </c>
      <c r="C18" t="s">
        <v>448</v>
      </c>
      <c r="D18" t="s">
        <v>349</v>
      </c>
      <c r="E18" t="s">
        <v>449</v>
      </c>
      <c r="F18" t="s">
        <v>450</v>
      </c>
      <c r="G18" t="s">
        <v>451</v>
      </c>
      <c r="H18" t="s">
        <v>452</v>
      </c>
      <c r="I18" t="s">
        <v>453</v>
      </c>
      <c r="J18" t="s">
        <v>370</v>
      </c>
      <c r="K18">
        <v>2008</v>
      </c>
      <c r="L18" s="47">
        <v>33737</v>
      </c>
    </row>
    <row r="19" spans="1:12" x14ac:dyDescent="0.35">
      <c r="A19">
        <v>45896</v>
      </c>
      <c r="B19" t="s">
        <v>454</v>
      </c>
      <c r="C19" t="s">
        <v>455</v>
      </c>
      <c r="D19" t="s">
        <v>349</v>
      </c>
      <c r="E19" t="s">
        <v>456</v>
      </c>
      <c r="G19" t="s">
        <v>457</v>
      </c>
      <c r="H19" t="s">
        <v>458</v>
      </c>
      <c r="I19" t="s">
        <v>459</v>
      </c>
      <c r="J19" t="s">
        <v>370</v>
      </c>
      <c r="K19">
        <v>2761</v>
      </c>
      <c r="L19" s="47">
        <v>34574</v>
      </c>
    </row>
    <row r="20" spans="1:12" x14ac:dyDescent="0.35">
      <c r="A20">
        <v>45897</v>
      </c>
      <c r="B20" t="s">
        <v>97</v>
      </c>
      <c r="C20" t="s">
        <v>460</v>
      </c>
      <c r="D20" t="s">
        <v>349</v>
      </c>
      <c r="E20" t="s">
        <v>461</v>
      </c>
      <c r="F20" t="s">
        <v>462</v>
      </c>
      <c r="H20" t="s">
        <v>463</v>
      </c>
      <c r="I20" t="s">
        <v>464</v>
      </c>
      <c r="J20" t="s">
        <v>370</v>
      </c>
      <c r="L20" s="47">
        <v>24478</v>
      </c>
    </row>
    <row r="21" spans="1:12" x14ac:dyDescent="0.35">
      <c r="A21">
        <v>45898</v>
      </c>
      <c r="B21" t="s">
        <v>465</v>
      </c>
      <c r="C21" t="s">
        <v>466</v>
      </c>
      <c r="D21" t="s">
        <v>349</v>
      </c>
      <c r="E21" t="s">
        <v>467</v>
      </c>
      <c r="F21" t="s">
        <v>468</v>
      </c>
      <c r="H21" t="s">
        <v>469</v>
      </c>
      <c r="I21" t="s">
        <v>440</v>
      </c>
      <c r="J21" t="s">
        <v>370</v>
      </c>
      <c r="K21">
        <v>2088</v>
      </c>
      <c r="L21" s="47">
        <v>27986</v>
      </c>
    </row>
    <row r="22" spans="1:12" x14ac:dyDescent="0.35">
      <c r="A22">
        <v>45899</v>
      </c>
      <c r="B22" t="s">
        <v>470</v>
      </c>
      <c r="C22" t="s">
        <v>471</v>
      </c>
      <c r="D22" t="s">
        <v>349</v>
      </c>
      <c r="E22" t="s">
        <v>472</v>
      </c>
      <c r="F22" t="s">
        <v>473</v>
      </c>
      <c r="G22" t="s">
        <v>474</v>
      </c>
      <c r="H22" t="s">
        <v>475</v>
      </c>
      <c r="I22" t="s">
        <v>476</v>
      </c>
      <c r="J22" t="s">
        <v>370</v>
      </c>
      <c r="K22">
        <v>2055</v>
      </c>
      <c r="L22" s="47">
        <v>25959</v>
      </c>
    </row>
    <row r="23" spans="1:12" x14ac:dyDescent="0.35">
      <c r="A23">
        <v>45900</v>
      </c>
      <c r="B23" t="s">
        <v>477</v>
      </c>
      <c r="C23" t="s">
        <v>478</v>
      </c>
      <c r="D23" t="s">
        <v>349</v>
      </c>
      <c r="E23" t="s">
        <v>479</v>
      </c>
      <c r="F23" t="s">
        <v>480</v>
      </c>
      <c r="G23" t="s">
        <v>481</v>
      </c>
      <c r="H23" t="s">
        <v>482</v>
      </c>
      <c r="I23" t="s">
        <v>407</v>
      </c>
      <c r="J23" t="s">
        <v>370</v>
      </c>
      <c r="L23" s="47">
        <v>32214</v>
      </c>
    </row>
    <row r="24" spans="1:12" x14ac:dyDescent="0.35">
      <c r="A24">
        <v>45901</v>
      </c>
      <c r="B24" t="s">
        <v>483</v>
      </c>
      <c r="C24" t="s">
        <v>484</v>
      </c>
      <c r="D24" t="s">
        <v>163</v>
      </c>
      <c r="E24" t="s">
        <v>485</v>
      </c>
      <c r="F24" t="s">
        <v>486</v>
      </c>
      <c r="G24" t="s">
        <v>487</v>
      </c>
      <c r="H24" t="s">
        <v>488</v>
      </c>
      <c r="I24" t="s">
        <v>489</v>
      </c>
      <c r="J24" t="s">
        <v>370</v>
      </c>
      <c r="L24" s="47">
        <v>34072</v>
      </c>
    </row>
    <row r="25" spans="1:12" x14ac:dyDescent="0.35">
      <c r="A25">
        <v>45902</v>
      </c>
      <c r="B25" t="s">
        <v>490</v>
      </c>
      <c r="C25" t="s">
        <v>414</v>
      </c>
      <c r="D25" t="s">
        <v>349</v>
      </c>
      <c r="E25" t="s">
        <v>491</v>
      </c>
      <c r="G25" t="s">
        <v>492</v>
      </c>
      <c r="H25" t="s">
        <v>493</v>
      </c>
      <c r="I25" t="s">
        <v>494</v>
      </c>
      <c r="J25" t="s">
        <v>370</v>
      </c>
      <c r="K25">
        <v>2761</v>
      </c>
      <c r="L25" s="47">
        <v>28887</v>
      </c>
    </row>
    <row r="26" spans="1:12" x14ac:dyDescent="0.35">
      <c r="A26">
        <v>45903</v>
      </c>
      <c r="B26" t="s">
        <v>495</v>
      </c>
      <c r="C26" t="s">
        <v>496</v>
      </c>
      <c r="D26" t="s">
        <v>349</v>
      </c>
      <c r="E26" t="s">
        <v>497</v>
      </c>
      <c r="F26" t="s">
        <v>498</v>
      </c>
      <c r="G26" t="s">
        <v>499</v>
      </c>
      <c r="H26" t="s">
        <v>500</v>
      </c>
      <c r="I26" t="s">
        <v>501</v>
      </c>
      <c r="J26" t="s">
        <v>370</v>
      </c>
      <c r="K26">
        <v>2095</v>
      </c>
      <c r="L26" s="47">
        <v>31804</v>
      </c>
    </row>
    <row r="27" spans="1:12" x14ac:dyDescent="0.35">
      <c r="A27">
        <v>45904</v>
      </c>
      <c r="B27" t="s">
        <v>502</v>
      </c>
      <c r="C27" t="s">
        <v>503</v>
      </c>
      <c r="D27" t="s">
        <v>349</v>
      </c>
      <c r="E27" t="s">
        <v>504</v>
      </c>
      <c r="F27" t="s">
        <v>505</v>
      </c>
      <c r="G27" t="s">
        <v>506</v>
      </c>
      <c r="H27" t="s">
        <v>507</v>
      </c>
      <c r="I27" t="s">
        <v>508</v>
      </c>
      <c r="J27" t="s">
        <v>370</v>
      </c>
      <c r="K27">
        <v>2126</v>
      </c>
      <c r="L27" s="47">
        <v>30699</v>
      </c>
    </row>
    <row r="28" spans="1:12" x14ac:dyDescent="0.35">
      <c r="A28">
        <v>45905</v>
      </c>
      <c r="B28" t="s">
        <v>509</v>
      </c>
      <c r="C28" t="s">
        <v>510</v>
      </c>
      <c r="D28" t="s">
        <v>349</v>
      </c>
      <c r="E28" t="s">
        <v>511</v>
      </c>
      <c r="G28" t="s">
        <v>512</v>
      </c>
      <c r="H28" t="s">
        <v>513</v>
      </c>
      <c r="I28" t="s">
        <v>514</v>
      </c>
      <c r="J28" t="s">
        <v>355</v>
      </c>
      <c r="K28">
        <v>3768</v>
      </c>
      <c r="L28" s="47">
        <v>26256</v>
      </c>
    </row>
    <row r="29" spans="1:12" x14ac:dyDescent="0.35">
      <c r="A29">
        <v>45906</v>
      </c>
      <c r="B29" t="s">
        <v>515</v>
      </c>
      <c r="C29" t="s">
        <v>516</v>
      </c>
      <c r="D29" t="s">
        <v>349</v>
      </c>
      <c r="E29" t="s">
        <v>517</v>
      </c>
      <c r="F29" t="s">
        <v>518</v>
      </c>
      <c r="G29" t="s">
        <v>519</v>
      </c>
      <c r="H29" t="s">
        <v>520</v>
      </c>
      <c r="I29" t="s">
        <v>407</v>
      </c>
      <c r="J29" t="s">
        <v>370</v>
      </c>
      <c r="K29">
        <v>2150</v>
      </c>
      <c r="L29" s="47">
        <v>29746</v>
      </c>
    </row>
    <row r="30" spans="1:12" x14ac:dyDescent="0.35">
      <c r="A30">
        <v>45907</v>
      </c>
      <c r="B30" t="s">
        <v>521</v>
      </c>
      <c r="C30" t="s">
        <v>522</v>
      </c>
      <c r="D30" t="s">
        <v>349</v>
      </c>
      <c r="E30" t="s">
        <v>523</v>
      </c>
      <c r="F30" t="s">
        <v>524</v>
      </c>
      <c r="G30" t="s">
        <v>525</v>
      </c>
      <c r="H30" t="s">
        <v>526</v>
      </c>
      <c r="I30" t="s">
        <v>527</v>
      </c>
      <c r="J30" t="s">
        <v>370</v>
      </c>
      <c r="L30" s="47">
        <v>29715</v>
      </c>
    </row>
    <row r="31" spans="1:12" x14ac:dyDescent="0.35">
      <c r="A31">
        <v>45908</v>
      </c>
      <c r="B31" t="s">
        <v>114</v>
      </c>
      <c r="C31" t="s">
        <v>528</v>
      </c>
      <c r="D31" t="s">
        <v>163</v>
      </c>
      <c r="E31" t="s">
        <v>529</v>
      </c>
      <c r="F31" t="s">
        <v>530</v>
      </c>
      <c r="G31" t="s">
        <v>531</v>
      </c>
      <c r="H31" t="s">
        <v>532</v>
      </c>
      <c r="I31" t="s">
        <v>419</v>
      </c>
      <c r="J31" t="s">
        <v>355</v>
      </c>
      <c r="K31">
        <v>3856</v>
      </c>
      <c r="L31" s="47">
        <v>24059</v>
      </c>
    </row>
    <row r="32" spans="1:12" x14ac:dyDescent="0.35">
      <c r="A32">
        <v>45909</v>
      </c>
      <c r="B32" t="s">
        <v>533</v>
      </c>
      <c r="C32" t="s">
        <v>534</v>
      </c>
      <c r="D32" t="s">
        <v>163</v>
      </c>
      <c r="E32" t="s">
        <v>535</v>
      </c>
      <c r="F32" t="s">
        <v>536</v>
      </c>
      <c r="G32" t="s">
        <v>537</v>
      </c>
      <c r="H32" t="s">
        <v>538</v>
      </c>
      <c r="I32" t="s">
        <v>539</v>
      </c>
      <c r="J32" t="s">
        <v>370</v>
      </c>
      <c r="K32">
        <v>2120</v>
      </c>
      <c r="L32" s="47">
        <v>30939</v>
      </c>
    </row>
    <row r="33" spans="1:12" x14ac:dyDescent="0.35">
      <c r="A33">
        <v>45910</v>
      </c>
      <c r="B33" t="s">
        <v>540</v>
      </c>
      <c r="C33" t="s">
        <v>541</v>
      </c>
      <c r="D33" t="s">
        <v>163</v>
      </c>
      <c r="E33" t="s">
        <v>542</v>
      </c>
      <c r="F33" t="s">
        <v>543</v>
      </c>
      <c r="G33" t="s">
        <v>544</v>
      </c>
      <c r="H33" t="s">
        <v>545</v>
      </c>
      <c r="I33" t="s">
        <v>369</v>
      </c>
      <c r="J33" t="s">
        <v>370</v>
      </c>
      <c r="K33">
        <v>2154</v>
      </c>
      <c r="L33" s="47">
        <v>24126</v>
      </c>
    </row>
    <row r="34" spans="1:12" x14ac:dyDescent="0.35">
      <c r="A34">
        <v>45911</v>
      </c>
      <c r="B34" t="s">
        <v>546</v>
      </c>
      <c r="C34" t="s">
        <v>547</v>
      </c>
      <c r="D34" t="s">
        <v>349</v>
      </c>
      <c r="E34" t="s">
        <v>548</v>
      </c>
      <c r="F34" t="s">
        <v>549</v>
      </c>
      <c r="G34" t="s">
        <v>550</v>
      </c>
      <c r="H34" t="s">
        <v>551</v>
      </c>
      <c r="I34" t="s">
        <v>552</v>
      </c>
      <c r="J34" t="s">
        <v>370</v>
      </c>
      <c r="K34">
        <v>2757</v>
      </c>
      <c r="L34" s="47">
        <v>27903</v>
      </c>
    </row>
    <row r="35" spans="1:12" x14ac:dyDescent="0.35">
      <c r="A35">
        <v>45912</v>
      </c>
      <c r="B35" t="s">
        <v>553</v>
      </c>
      <c r="C35" t="s">
        <v>554</v>
      </c>
      <c r="D35" t="s">
        <v>163</v>
      </c>
      <c r="E35" t="s">
        <v>555</v>
      </c>
      <c r="F35" t="s">
        <v>556</v>
      </c>
      <c r="G35" t="s">
        <v>557</v>
      </c>
      <c r="H35" t="s">
        <v>558</v>
      </c>
      <c r="I35" t="s">
        <v>559</v>
      </c>
      <c r="J35" t="s">
        <v>370</v>
      </c>
      <c r="K35">
        <v>2037</v>
      </c>
      <c r="L35" s="47">
        <v>33528</v>
      </c>
    </row>
    <row r="36" spans="1:12" x14ac:dyDescent="0.35">
      <c r="A36">
        <v>45913</v>
      </c>
      <c r="B36" t="s">
        <v>560</v>
      </c>
      <c r="C36" t="s">
        <v>561</v>
      </c>
      <c r="D36" t="s">
        <v>349</v>
      </c>
      <c r="E36" t="s">
        <v>562</v>
      </c>
      <c r="F36" t="s">
        <v>563</v>
      </c>
      <c r="G36" t="s">
        <v>564</v>
      </c>
      <c r="H36" t="s">
        <v>565</v>
      </c>
      <c r="I36" t="s">
        <v>566</v>
      </c>
      <c r="J36" t="s">
        <v>355</v>
      </c>
      <c r="L36" s="47">
        <v>29616</v>
      </c>
    </row>
    <row r="37" spans="1:12" x14ac:dyDescent="0.35">
      <c r="A37">
        <v>45914</v>
      </c>
      <c r="B37" t="s">
        <v>567</v>
      </c>
      <c r="C37" t="s">
        <v>568</v>
      </c>
      <c r="D37" t="s">
        <v>349</v>
      </c>
      <c r="E37" t="s">
        <v>569</v>
      </c>
      <c r="F37" t="s">
        <v>570</v>
      </c>
      <c r="G37" t="s">
        <v>571</v>
      </c>
      <c r="H37" t="s">
        <v>572</v>
      </c>
      <c r="I37" t="s">
        <v>573</v>
      </c>
      <c r="J37" t="s">
        <v>355</v>
      </c>
      <c r="K37">
        <v>2075</v>
      </c>
      <c r="L37" s="47">
        <v>29625</v>
      </c>
    </row>
    <row r="38" spans="1:12" x14ac:dyDescent="0.35">
      <c r="A38">
        <v>45915</v>
      </c>
      <c r="B38" t="s">
        <v>574</v>
      </c>
      <c r="C38" t="s">
        <v>575</v>
      </c>
      <c r="D38" t="s">
        <v>349</v>
      </c>
      <c r="E38" t="s">
        <v>576</v>
      </c>
      <c r="F38" t="s">
        <v>577</v>
      </c>
      <c r="G38" t="s">
        <v>578</v>
      </c>
      <c r="H38" t="s">
        <v>579</v>
      </c>
      <c r="I38" t="s">
        <v>580</v>
      </c>
      <c r="J38" t="s">
        <v>370</v>
      </c>
      <c r="K38">
        <v>2570</v>
      </c>
      <c r="L38" s="47">
        <v>25166</v>
      </c>
    </row>
    <row r="39" spans="1:12" x14ac:dyDescent="0.35">
      <c r="A39">
        <v>45916</v>
      </c>
      <c r="B39" t="s">
        <v>581</v>
      </c>
      <c r="C39" t="s">
        <v>582</v>
      </c>
      <c r="D39" t="s">
        <v>349</v>
      </c>
      <c r="E39" t="s">
        <v>583</v>
      </c>
      <c r="F39" t="s">
        <v>584</v>
      </c>
      <c r="G39" t="s">
        <v>585</v>
      </c>
      <c r="H39" t="s">
        <v>586</v>
      </c>
      <c r="I39" t="s">
        <v>587</v>
      </c>
      <c r="J39" t="s">
        <v>370</v>
      </c>
      <c r="L39" s="47">
        <v>30311</v>
      </c>
    </row>
    <row r="40" spans="1:12" x14ac:dyDescent="0.35">
      <c r="A40">
        <v>45917</v>
      </c>
      <c r="B40" t="s">
        <v>588</v>
      </c>
      <c r="C40" t="s">
        <v>589</v>
      </c>
      <c r="D40" t="s">
        <v>163</v>
      </c>
      <c r="E40" t="s">
        <v>590</v>
      </c>
      <c r="F40" t="s">
        <v>591</v>
      </c>
      <c r="G40" t="s">
        <v>592</v>
      </c>
      <c r="H40" t="s">
        <v>593</v>
      </c>
      <c r="I40" t="s">
        <v>594</v>
      </c>
      <c r="J40" t="s">
        <v>370</v>
      </c>
      <c r="K40">
        <v>2565</v>
      </c>
      <c r="L40" s="47">
        <v>24011</v>
      </c>
    </row>
    <row r="41" spans="1:12" x14ac:dyDescent="0.35">
      <c r="A41">
        <v>45918</v>
      </c>
      <c r="B41" t="s">
        <v>595</v>
      </c>
      <c r="C41" t="s">
        <v>596</v>
      </c>
      <c r="D41" t="s">
        <v>163</v>
      </c>
      <c r="E41" t="s">
        <v>597</v>
      </c>
      <c r="F41" t="s">
        <v>598</v>
      </c>
      <c r="G41" t="s">
        <v>599</v>
      </c>
      <c r="H41" t="s">
        <v>600</v>
      </c>
      <c r="I41" t="s">
        <v>601</v>
      </c>
      <c r="J41" t="s">
        <v>370</v>
      </c>
      <c r="K41">
        <v>2023</v>
      </c>
      <c r="L41" s="47">
        <v>34668</v>
      </c>
    </row>
    <row r="42" spans="1:12" x14ac:dyDescent="0.35">
      <c r="A42">
        <v>45919</v>
      </c>
      <c r="B42" t="s">
        <v>602</v>
      </c>
      <c r="C42" t="s">
        <v>603</v>
      </c>
      <c r="D42" t="s">
        <v>349</v>
      </c>
      <c r="E42" t="s">
        <v>604</v>
      </c>
      <c r="F42" t="s">
        <v>605</v>
      </c>
      <c r="G42" t="s">
        <v>606</v>
      </c>
      <c r="H42" t="s">
        <v>607</v>
      </c>
      <c r="I42" t="s">
        <v>608</v>
      </c>
      <c r="J42" t="s">
        <v>370</v>
      </c>
      <c r="K42">
        <v>2145</v>
      </c>
      <c r="L42" s="47">
        <v>23855</v>
      </c>
    </row>
    <row r="43" spans="1:12" x14ac:dyDescent="0.35">
      <c r="A43">
        <v>45920</v>
      </c>
      <c r="B43" t="s">
        <v>609</v>
      </c>
      <c r="C43" t="s">
        <v>610</v>
      </c>
      <c r="D43" t="s">
        <v>349</v>
      </c>
      <c r="E43" t="s">
        <v>611</v>
      </c>
      <c r="G43" t="s">
        <v>612</v>
      </c>
      <c r="H43" t="s">
        <v>613</v>
      </c>
      <c r="I43" t="s">
        <v>614</v>
      </c>
      <c r="J43" t="s">
        <v>355</v>
      </c>
      <c r="K43">
        <v>3065</v>
      </c>
      <c r="L43" s="47">
        <v>33675</v>
      </c>
    </row>
    <row r="44" spans="1:12" x14ac:dyDescent="0.35">
      <c r="A44">
        <v>45921</v>
      </c>
      <c r="B44" t="s">
        <v>615</v>
      </c>
      <c r="C44" t="s">
        <v>616</v>
      </c>
      <c r="D44" t="s">
        <v>163</v>
      </c>
      <c r="E44" t="s">
        <v>617</v>
      </c>
      <c r="F44" t="s">
        <v>618</v>
      </c>
      <c r="G44" t="s">
        <v>619</v>
      </c>
      <c r="H44" t="s">
        <v>620</v>
      </c>
      <c r="I44" t="s">
        <v>476</v>
      </c>
      <c r="J44" t="s">
        <v>370</v>
      </c>
      <c r="K44">
        <v>2060</v>
      </c>
      <c r="L44" s="47">
        <v>25090</v>
      </c>
    </row>
    <row r="45" spans="1:12" x14ac:dyDescent="0.35">
      <c r="A45">
        <v>45922</v>
      </c>
      <c r="B45" t="s">
        <v>621</v>
      </c>
      <c r="C45" t="s">
        <v>622</v>
      </c>
      <c r="D45" t="s">
        <v>163</v>
      </c>
      <c r="E45" t="s">
        <v>623</v>
      </c>
      <c r="F45" t="s">
        <v>624</v>
      </c>
      <c r="G45" t="s">
        <v>625</v>
      </c>
      <c r="H45" t="s">
        <v>626</v>
      </c>
      <c r="I45" t="s">
        <v>627</v>
      </c>
      <c r="J45" t="s">
        <v>370</v>
      </c>
      <c r="K45">
        <v>2750</v>
      </c>
      <c r="L45" s="47">
        <v>26394</v>
      </c>
    </row>
    <row r="46" spans="1:12" x14ac:dyDescent="0.35">
      <c r="A46">
        <v>45923</v>
      </c>
      <c r="B46" t="s">
        <v>628</v>
      </c>
      <c r="C46" t="s">
        <v>629</v>
      </c>
      <c r="D46" t="s">
        <v>163</v>
      </c>
      <c r="E46" t="s">
        <v>630</v>
      </c>
      <c r="G46" t="s">
        <v>631</v>
      </c>
      <c r="H46" t="s">
        <v>632</v>
      </c>
      <c r="I46" t="s">
        <v>633</v>
      </c>
      <c r="J46" t="s">
        <v>370</v>
      </c>
      <c r="K46">
        <v>2110</v>
      </c>
      <c r="L46" s="47">
        <v>32622</v>
      </c>
    </row>
    <row r="47" spans="1:12" x14ac:dyDescent="0.35">
      <c r="A47">
        <v>45924</v>
      </c>
      <c r="B47" t="s">
        <v>634</v>
      </c>
      <c r="C47" t="s">
        <v>635</v>
      </c>
      <c r="D47" t="s">
        <v>163</v>
      </c>
      <c r="E47" t="s">
        <v>636</v>
      </c>
      <c r="F47" t="s">
        <v>637</v>
      </c>
      <c r="G47" t="s">
        <v>638</v>
      </c>
      <c r="H47" t="s">
        <v>639</v>
      </c>
      <c r="I47" t="s">
        <v>640</v>
      </c>
      <c r="J47" t="s">
        <v>370</v>
      </c>
      <c r="K47">
        <v>2063</v>
      </c>
      <c r="L47" s="47">
        <v>32155</v>
      </c>
    </row>
    <row r="48" spans="1:12" x14ac:dyDescent="0.35">
      <c r="A48">
        <v>45925</v>
      </c>
      <c r="B48" t="s">
        <v>641</v>
      </c>
      <c r="C48" t="s">
        <v>642</v>
      </c>
      <c r="D48" t="s">
        <v>349</v>
      </c>
      <c r="E48" t="s">
        <v>643</v>
      </c>
      <c r="F48" t="s">
        <v>644</v>
      </c>
      <c r="G48" t="s">
        <v>645</v>
      </c>
      <c r="H48" t="s">
        <v>646</v>
      </c>
      <c r="I48" t="s">
        <v>647</v>
      </c>
      <c r="J48" t="s">
        <v>370</v>
      </c>
      <c r="K48">
        <v>2200</v>
      </c>
      <c r="L48" s="47">
        <v>30636</v>
      </c>
    </row>
    <row r="49" spans="1:12" x14ac:dyDescent="0.35">
      <c r="A49">
        <v>45926</v>
      </c>
      <c r="B49" t="s">
        <v>621</v>
      </c>
      <c r="C49" t="s">
        <v>648</v>
      </c>
      <c r="D49" t="s">
        <v>163</v>
      </c>
      <c r="E49" t="s">
        <v>649</v>
      </c>
      <c r="F49" t="s">
        <v>650</v>
      </c>
      <c r="G49" t="s">
        <v>651</v>
      </c>
      <c r="H49" t="s">
        <v>652</v>
      </c>
      <c r="I49" t="s">
        <v>653</v>
      </c>
      <c r="J49" t="s">
        <v>370</v>
      </c>
      <c r="L49" s="47">
        <v>26039</v>
      </c>
    </row>
    <row r="50" spans="1:12" x14ac:dyDescent="0.35">
      <c r="A50">
        <v>45927</v>
      </c>
      <c r="B50" t="s">
        <v>435</v>
      </c>
      <c r="C50" t="s">
        <v>654</v>
      </c>
      <c r="D50" t="s">
        <v>349</v>
      </c>
      <c r="E50" t="s">
        <v>655</v>
      </c>
      <c r="F50" t="s">
        <v>656</v>
      </c>
      <c r="G50" t="s">
        <v>657</v>
      </c>
      <c r="H50" t="s">
        <v>658</v>
      </c>
      <c r="I50" t="s">
        <v>659</v>
      </c>
      <c r="J50" t="s">
        <v>370</v>
      </c>
      <c r="K50">
        <v>2773</v>
      </c>
      <c r="L50" s="47">
        <v>31517</v>
      </c>
    </row>
    <row r="51" spans="1:12" x14ac:dyDescent="0.35">
      <c r="A51">
        <v>45928</v>
      </c>
      <c r="B51" t="s">
        <v>660</v>
      </c>
      <c r="C51" t="s">
        <v>661</v>
      </c>
      <c r="D51" t="s">
        <v>349</v>
      </c>
      <c r="E51" t="s">
        <v>662</v>
      </c>
      <c r="F51" t="s">
        <v>663</v>
      </c>
      <c r="G51" t="s">
        <v>664</v>
      </c>
      <c r="H51" t="s">
        <v>665</v>
      </c>
      <c r="I51" t="s">
        <v>666</v>
      </c>
      <c r="J51" t="s">
        <v>370</v>
      </c>
      <c r="K51">
        <v>2084</v>
      </c>
      <c r="L51" s="47">
        <v>25524</v>
      </c>
    </row>
    <row r="52" spans="1:12" x14ac:dyDescent="0.35">
      <c r="A52">
        <v>45929</v>
      </c>
      <c r="B52" t="s">
        <v>667</v>
      </c>
      <c r="C52" t="s">
        <v>668</v>
      </c>
      <c r="D52" t="s">
        <v>349</v>
      </c>
      <c r="E52" t="s">
        <v>669</v>
      </c>
      <c r="F52" t="s">
        <v>670</v>
      </c>
      <c r="G52" t="s">
        <v>671</v>
      </c>
      <c r="H52" t="s">
        <v>672</v>
      </c>
      <c r="I52" t="s">
        <v>508</v>
      </c>
      <c r="J52" t="s">
        <v>355</v>
      </c>
      <c r="K52">
        <v>3126</v>
      </c>
      <c r="L52" s="47">
        <v>25248</v>
      </c>
    </row>
    <row r="53" spans="1:12" x14ac:dyDescent="0.35">
      <c r="A53">
        <v>45930</v>
      </c>
      <c r="B53" t="s">
        <v>116</v>
      </c>
      <c r="C53" t="s">
        <v>673</v>
      </c>
      <c r="D53" t="s">
        <v>349</v>
      </c>
      <c r="E53" t="s">
        <v>674</v>
      </c>
      <c r="F53" t="s">
        <v>675</v>
      </c>
      <c r="G53" t="s">
        <v>676</v>
      </c>
      <c r="H53" t="s">
        <v>677</v>
      </c>
      <c r="I53" t="s">
        <v>678</v>
      </c>
      <c r="J53" t="s">
        <v>370</v>
      </c>
      <c r="K53">
        <v>2026</v>
      </c>
      <c r="L53" s="47">
        <v>30492</v>
      </c>
    </row>
    <row r="54" spans="1:12" x14ac:dyDescent="0.35">
      <c r="A54">
        <v>45931</v>
      </c>
      <c r="B54" t="s">
        <v>679</v>
      </c>
      <c r="C54" t="s">
        <v>680</v>
      </c>
      <c r="D54" t="s">
        <v>349</v>
      </c>
      <c r="E54" t="s">
        <v>681</v>
      </c>
      <c r="F54" t="s">
        <v>682</v>
      </c>
      <c r="G54" t="s">
        <v>683</v>
      </c>
      <c r="H54" t="s">
        <v>684</v>
      </c>
      <c r="I54" t="s">
        <v>685</v>
      </c>
      <c r="J54" t="s">
        <v>370</v>
      </c>
      <c r="K54">
        <v>2034</v>
      </c>
      <c r="L54" s="47">
        <v>34861</v>
      </c>
    </row>
    <row r="55" spans="1:12" x14ac:dyDescent="0.35">
      <c r="A55">
        <v>45932</v>
      </c>
      <c r="B55" t="s">
        <v>686</v>
      </c>
      <c r="C55" t="s">
        <v>687</v>
      </c>
      <c r="D55" t="s">
        <v>349</v>
      </c>
      <c r="E55" t="s">
        <v>688</v>
      </c>
      <c r="F55" t="s">
        <v>689</v>
      </c>
      <c r="H55" t="s">
        <v>690</v>
      </c>
      <c r="I55" t="s">
        <v>691</v>
      </c>
      <c r="J55" t="s">
        <v>370</v>
      </c>
      <c r="L55" s="47">
        <v>29946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2"/>
  <sheetViews>
    <sheetView zoomScaleNormal="100" workbookViewId="0">
      <selection activeCell="D3" sqref="D3"/>
    </sheetView>
  </sheetViews>
  <sheetFormatPr defaultRowHeight="14.5" x14ac:dyDescent="0.35"/>
  <cols>
    <col min="1" max="1" width="12" customWidth="1"/>
    <col min="2" max="3" width="13.7265625" customWidth="1"/>
    <col min="4" max="4" width="18.1796875" customWidth="1"/>
  </cols>
  <sheetData>
    <row r="1" spans="1:4" ht="23.5" x14ac:dyDescent="0.55000000000000004">
      <c r="A1" s="5" t="s">
        <v>228</v>
      </c>
    </row>
    <row r="2" spans="1:4" ht="30" customHeight="1" x14ac:dyDescent="0.35">
      <c r="A2" s="77" t="s">
        <v>227</v>
      </c>
      <c r="B2" s="3" t="s">
        <v>226</v>
      </c>
      <c r="C2" s="3" t="s">
        <v>293</v>
      </c>
      <c r="D2" s="77" t="s">
        <v>702</v>
      </c>
    </row>
    <row r="3" spans="1:4" x14ac:dyDescent="0.35">
      <c r="A3">
        <v>10256</v>
      </c>
      <c r="B3" s="47">
        <v>42772</v>
      </c>
      <c r="C3" s="47">
        <v>42795</v>
      </c>
    </row>
    <row r="4" spans="1:4" x14ac:dyDescent="0.35">
      <c r="A4">
        <v>10257</v>
      </c>
      <c r="B4" s="47">
        <v>42780</v>
      </c>
      <c r="C4" s="47">
        <v>42805</v>
      </c>
    </row>
    <row r="5" spans="1:4" x14ac:dyDescent="0.35">
      <c r="A5">
        <v>10258</v>
      </c>
      <c r="B5" s="47">
        <v>42782</v>
      </c>
      <c r="C5" s="47">
        <v>42809</v>
      </c>
    </row>
    <row r="6" spans="1:4" x14ac:dyDescent="0.35">
      <c r="A6">
        <v>10259</v>
      </c>
      <c r="B6" s="47">
        <v>42785</v>
      </c>
      <c r="C6" s="47">
        <v>42798</v>
      </c>
    </row>
    <row r="7" spans="1:4" x14ac:dyDescent="0.35">
      <c r="A7">
        <v>10260</v>
      </c>
      <c r="B7" s="47">
        <v>42786</v>
      </c>
      <c r="C7" s="47">
        <v>42814</v>
      </c>
    </row>
    <row r="8" spans="1:4" x14ac:dyDescent="0.35">
      <c r="A8">
        <v>10261</v>
      </c>
      <c r="B8" s="47">
        <v>42790</v>
      </c>
      <c r="C8" s="47">
        <v>42804</v>
      </c>
    </row>
    <row r="9" spans="1:4" x14ac:dyDescent="0.35">
      <c r="A9">
        <v>10262</v>
      </c>
      <c r="B9" s="47">
        <v>42801</v>
      </c>
      <c r="C9" s="47">
        <v>42823</v>
      </c>
    </row>
    <row r="10" spans="1:4" x14ac:dyDescent="0.35">
      <c r="A10">
        <v>10263</v>
      </c>
      <c r="B10" s="47">
        <v>42804</v>
      </c>
      <c r="C10" s="47">
        <v>42817</v>
      </c>
    </row>
    <row r="11" spans="1:4" x14ac:dyDescent="0.35">
      <c r="A11">
        <v>10264</v>
      </c>
      <c r="B11" s="47">
        <v>42805</v>
      </c>
      <c r="C11" s="47">
        <v>42806</v>
      </c>
    </row>
    <row r="12" spans="1:4" x14ac:dyDescent="0.35">
      <c r="A12">
        <v>10265</v>
      </c>
      <c r="B12" s="47">
        <v>42810</v>
      </c>
      <c r="C12" s="47">
        <v>42826</v>
      </c>
    </row>
    <row r="13" spans="1:4" x14ac:dyDescent="0.35">
      <c r="A13">
        <v>10266</v>
      </c>
      <c r="B13" s="47">
        <v>42826</v>
      </c>
      <c r="C13" s="47">
        <v>42837</v>
      </c>
    </row>
    <row r="14" spans="1:4" x14ac:dyDescent="0.35">
      <c r="A14">
        <v>10267</v>
      </c>
      <c r="B14" s="47">
        <v>42835</v>
      </c>
      <c r="C14" s="47">
        <v>42863</v>
      </c>
    </row>
    <row r="15" spans="1:4" x14ac:dyDescent="0.35">
      <c r="A15">
        <v>10268</v>
      </c>
      <c r="B15" s="47">
        <v>42838</v>
      </c>
      <c r="C15" s="47">
        <v>42844</v>
      </c>
    </row>
    <row r="16" spans="1:4" x14ac:dyDescent="0.35">
      <c r="A16">
        <v>10269</v>
      </c>
      <c r="B16" s="47">
        <v>42847</v>
      </c>
      <c r="C16" s="47">
        <v>42848</v>
      </c>
    </row>
    <row r="17" spans="1:3" x14ac:dyDescent="0.35">
      <c r="A17">
        <v>10270</v>
      </c>
      <c r="B17" s="47">
        <v>42856</v>
      </c>
      <c r="C17" s="47">
        <v>42861</v>
      </c>
    </row>
    <row r="18" spans="1:3" x14ac:dyDescent="0.35">
      <c r="A18">
        <v>10271</v>
      </c>
      <c r="B18" s="47">
        <v>42866</v>
      </c>
      <c r="C18" s="47">
        <v>42886</v>
      </c>
    </row>
    <row r="19" spans="1:3" x14ac:dyDescent="0.35">
      <c r="A19">
        <v>10272</v>
      </c>
      <c r="B19" s="47">
        <v>42868</v>
      </c>
      <c r="C19" s="47">
        <v>42898</v>
      </c>
    </row>
    <row r="20" spans="1:3" x14ac:dyDescent="0.35">
      <c r="A20">
        <v>10273</v>
      </c>
      <c r="B20" s="47">
        <v>42873</v>
      </c>
      <c r="C20" s="47">
        <v>42903</v>
      </c>
    </row>
    <row r="21" spans="1:3" x14ac:dyDescent="0.35">
      <c r="A21">
        <v>10274</v>
      </c>
      <c r="B21" s="47">
        <v>42874</v>
      </c>
      <c r="C21" s="47">
        <v>42879</v>
      </c>
    </row>
    <row r="22" spans="1:3" x14ac:dyDescent="0.35">
      <c r="A22">
        <v>10275</v>
      </c>
      <c r="B22" s="47">
        <v>42857</v>
      </c>
      <c r="C22" s="47">
        <v>42871</v>
      </c>
    </row>
  </sheetData>
  <pageMargins left="0.7" right="0.7" top="0.75" bottom="0.75" header="0.3" footer="0.3"/>
  <pageSetup paperSize="9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20" sqref="A20"/>
    </sheetView>
  </sheetViews>
  <sheetFormatPr defaultRowHeight="14.5" x14ac:dyDescent="0.35"/>
  <cols>
    <col min="1" max="1" width="19.1796875" customWidth="1"/>
    <col min="2" max="3" width="14.1796875" customWidth="1"/>
    <col min="4" max="4" width="8.81640625" customWidth="1"/>
    <col min="5" max="5" width="17.81640625" customWidth="1"/>
  </cols>
  <sheetData>
    <row r="1" spans="1:5" ht="21" x14ac:dyDescent="0.5">
      <c r="A1" s="4" t="s">
        <v>25</v>
      </c>
    </row>
    <row r="3" spans="1:5" x14ac:dyDescent="0.35">
      <c r="A3" s="3" t="s">
        <v>26</v>
      </c>
      <c r="B3" s="3" t="s">
        <v>27</v>
      </c>
      <c r="C3" s="3" t="s">
        <v>28</v>
      </c>
      <c r="D3" s="3" t="s">
        <v>156</v>
      </c>
      <c r="E3" s="3" t="s">
        <v>30</v>
      </c>
    </row>
    <row r="4" spans="1:5" x14ac:dyDescent="0.35">
      <c r="A4" t="s">
        <v>331</v>
      </c>
      <c r="B4" s="2">
        <v>45000</v>
      </c>
      <c r="C4" s="2">
        <v>38000</v>
      </c>
      <c r="D4" s="1">
        <v>0.08</v>
      </c>
      <c r="E4" s="2">
        <f>C4*D4</f>
        <v>3040</v>
      </c>
    </row>
    <row r="5" spans="1:5" x14ac:dyDescent="0.35">
      <c r="A5" t="s">
        <v>332</v>
      </c>
      <c r="B5" s="2">
        <v>50000</v>
      </c>
      <c r="C5" s="2">
        <v>52000</v>
      </c>
      <c r="D5" s="1">
        <v>0.08</v>
      </c>
      <c r="E5" s="2">
        <f t="shared" ref="E5:E9" si="0">C5*D5</f>
        <v>4160</v>
      </c>
    </row>
    <row r="6" spans="1:5" x14ac:dyDescent="0.35">
      <c r="A6" t="s">
        <v>333</v>
      </c>
      <c r="B6" s="2">
        <v>23000</v>
      </c>
      <c r="C6" s="2">
        <v>1000</v>
      </c>
      <c r="D6" s="1">
        <v>0.08</v>
      </c>
      <c r="E6" s="2">
        <f t="shared" si="0"/>
        <v>80</v>
      </c>
    </row>
    <row r="7" spans="1:5" x14ac:dyDescent="0.35">
      <c r="A7" t="s">
        <v>334</v>
      </c>
      <c r="B7" s="2">
        <v>80000</v>
      </c>
      <c r="C7" s="2">
        <v>90000</v>
      </c>
      <c r="D7" s="1">
        <v>0.08</v>
      </c>
      <c r="E7" s="2">
        <f t="shared" si="0"/>
        <v>7200</v>
      </c>
    </row>
    <row r="8" spans="1:5" x14ac:dyDescent="0.35">
      <c r="A8" t="s">
        <v>306</v>
      </c>
      <c r="B8" s="2">
        <v>85000</v>
      </c>
      <c r="C8" s="2">
        <v>95000</v>
      </c>
      <c r="D8" s="1">
        <v>0.08</v>
      </c>
      <c r="E8" s="2">
        <f t="shared" si="0"/>
        <v>7600</v>
      </c>
    </row>
    <row r="9" spans="1:5" x14ac:dyDescent="0.35">
      <c r="A9" t="s">
        <v>335</v>
      </c>
      <c r="B9" s="2">
        <v>70000</v>
      </c>
      <c r="C9" s="2">
        <v>65000</v>
      </c>
      <c r="D9" s="1">
        <v>0.08</v>
      </c>
      <c r="E9" s="2">
        <f t="shared" si="0"/>
        <v>5200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39B42-10EF-461C-82E6-E854AF4B6304}">
  <dimension ref="A1:D13"/>
  <sheetViews>
    <sheetView workbookViewId="0">
      <selection activeCell="D5" sqref="D5"/>
    </sheetView>
  </sheetViews>
  <sheetFormatPr defaultRowHeight="14.5" x14ac:dyDescent="0.35"/>
  <cols>
    <col min="1" max="1" width="23.54296875" customWidth="1"/>
    <col min="2" max="3" width="16.36328125" customWidth="1"/>
    <col min="4" max="4" width="22.90625" customWidth="1"/>
  </cols>
  <sheetData>
    <row r="1" spans="1:4" ht="21" x14ac:dyDescent="0.5">
      <c r="A1" s="4" t="s">
        <v>703</v>
      </c>
    </row>
    <row r="2" spans="1:4" x14ac:dyDescent="0.35">
      <c r="A2" s="3" t="s">
        <v>704</v>
      </c>
    </row>
    <row r="3" spans="1:4" x14ac:dyDescent="0.35">
      <c r="A3" s="3"/>
    </row>
    <row r="4" spans="1:4" ht="29.5" customHeight="1" x14ac:dyDescent="0.35">
      <c r="A4" s="3" t="s">
        <v>705</v>
      </c>
      <c r="B4" s="3" t="s">
        <v>706</v>
      </c>
      <c r="C4" s="3" t="s">
        <v>707</v>
      </c>
      <c r="D4" s="77" t="s">
        <v>708</v>
      </c>
    </row>
    <row r="5" spans="1:4" x14ac:dyDescent="0.35">
      <c r="A5" t="s">
        <v>709</v>
      </c>
      <c r="B5">
        <v>80</v>
      </c>
      <c r="C5">
        <v>85</v>
      </c>
    </row>
    <row r="6" spans="1:4" x14ac:dyDescent="0.35">
      <c r="A6" t="s">
        <v>710</v>
      </c>
      <c r="B6">
        <v>80</v>
      </c>
      <c r="C6">
        <v>70</v>
      </c>
    </row>
    <row r="7" spans="1:4" x14ac:dyDescent="0.35">
      <c r="A7" t="s">
        <v>711</v>
      </c>
      <c r="B7">
        <v>60</v>
      </c>
      <c r="C7">
        <v>85</v>
      </c>
    </row>
    <row r="8" spans="1:4" x14ac:dyDescent="0.35">
      <c r="A8" t="s">
        <v>712</v>
      </c>
      <c r="B8">
        <v>75</v>
      </c>
      <c r="C8">
        <v>90</v>
      </c>
    </row>
    <row r="9" spans="1:4" x14ac:dyDescent="0.35">
      <c r="A9" t="s">
        <v>713</v>
      </c>
      <c r="B9">
        <v>60</v>
      </c>
      <c r="C9">
        <v>30</v>
      </c>
    </row>
    <row r="10" spans="1:4" x14ac:dyDescent="0.35">
      <c r="A10" t="s">
        <v>714</v>
      </c>
      <c r="B10">
        <v>60</v>
      </c>
      <c r="C10">
        <v>60</v>
      </c>
    </row>
    <row r="11" spans="1:4" x14ac:dyDescent="0.35">
      <c r="A11" t="s">
        <v>715</v>
      </c>
      <c r="B11">
        <v>80</v>
      </c>
      <c r="C11">
        <v>100</v>
      </c>
    </row>
    <row r="12" spans="1:4" x14ac:dyDescent="0.35">
      <c r="A12" t="s">
        <v>716</v>
      </c>
      <c r="B12">
        <v>80</v>
      </c>
      <c r="C12">
        <v>85</v>
      </c>
    </row>
    <row r="13" spans="1:4" x14ac:dyDescent="0.35">
      <c r="A13" t="s">
        <v>717</v>
      </c>
      <c r="B13">
        <v>70</v>
      </c>
      <c r="C13">
        <v>65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8"/>
  <sheetViews>
    <sheetView workbookViewId="0">
      <selection activeCell="H4" sqref="H4"/>
    </sheetView>
  </sheetViews>
  <sheetFormatPr defaultRowHeight="14.5" x14ac:dyDescent="0.35"/>
  <cols>
    <col min="1" max="4" width="17.1796875" customWidth="1"/>
    <col min="5" max="10" width="15.453125" customWidth="1"/>
    <col min="11" max="12" width="13.26953125" customWidth="1"/>
  </cols>
  <sheetData>
    <row r="1" spans="1:10" ht="26" x14ac:dyDescent="0.6">
      <c r="A1" s="54" t="s">
        <v>318</v>
      </c>
    </row>
    <row r="3" spans="1:10" ht="21" customHeight="1" x14ac:dyDescent="0.35">
      <c r="A3" s="3" t="s">
        <v>83</v>
      </c>
      <c r="B3" s="3" t="s">
        <v>84</v>
      </c>
      <c r="C3" s="3" t="s">
        <v>85</v>
      </c>
      <c r="D3" s="3" t="s">
        <v>86</v>
      </c>
      <c r="E3" s="3" t="s">
        <v>87</v>
      </c>
      <c r="F3" s="3" t="s">
        <v>88</v>
      </c>
      <c r="G3" s="3" t="s">
        <v>5</v>
      </c>
      <c r="H3" s="3" t="s">
        <v>95</v>
      </c>
      <c r="I3" s="3" t="s">
        <v>92</v>
      </c>
      <c r="J3" s="3" t="s">
        <v>105</v>
      </c>
    </row>
    <row r="4" spans="1:10" x14ac:dyDescent="0.35">
      <c r="A4" t="s">
        <v>103</v>
      </c>
      <c r="B4" t="s">
        <v>97</v>
      </c>
      <c r="C4" t="s">
        <v>98</v>
      </c>
      <c r="D4" t="s">
        <v>95</v>
      </c>
      <c r="E4">
        <v>2</v>
      </c>
      <c r="F4" s="2">
        <v>450</v>
      </c>
      <c r="G4" s="2">
        <f t="shared" ref="G4:G28" si="0">E4*F4</f>
        <v>900</v>
      </c>
      <c r="H4" s="2"/>
      <c r="I4" s="2"/>
      <c r="J4" s="2"/>
    </row>
    <row r="5" spans="1:10" x14ac:dyDescent="0.35">
      <c r="A5" t="s">
        <v>100</v>
      </c>
      <c r="B5" t="s">
        <v>97</v>
      </c>
      <c r="C5" t="s">
        <v>94</v>
      </c>
      <c r="D5" t="s">
        <v>92</v>
      </c>
      <c r="E5">
        <v>1</v>
      </c>
      <c r="F5" s="2">
        <v>7500</v>
      </c>
      <c r="G5" s="2">
        <f t="shared" si="0"/>
        <v>7500</v>
      </c>
      <c r="H5" s="2"/>
      <c r="I5" s="2"/>
      <c r="J5" s="2"/>
    </row>
    <row r="6" spans="1:10" x14ac:dyDescent="0.35">
      <c r="A6" t="s">
        <v>102</v>
      </c>
      <c r="B6" t="s">
        <v>93</v>
      </c>
      <c r="C6" t="s">
        <v>94</v>
      </c>
      <c r="D6" t="s">
        <v>95</v>
      </c>
      <c r="E6">
        <v>1</v>
      </c>
      <c r="F6" s="2">
        <v>10100</v>
      </c>
      <c r="G6" s="2">
        <f t="shared" si="0"/>
        <v>10100</v>
      </c>
      <c r="H6" s="2"/>
      <c r="I6" s="2"/>
      <c r="J6" s="2"/>
    </row>
    <row r="7" spans="1:10" x14ac:dyDescent="0.35">
      <c r="A7" t="s">
        <v>101</v>
      </c>
      <c r="B7" t="s">
        <v>97</v>
      </c>
      <c r="C7" t="s">
        <v>98</v>
      </c>
      <c r="D7" t="s">
        <v>692</v>
      </c>
      <c r="E7">
        <v>1</v>
      </c>
      <c r="F7" s="2">
        <v>575</v>
      </c>
      <c r="G7" s="2">
        <f t="shared" si="0"/>
        <v>575</v>
      </c>
      <c r="H7" s="2"/>
      <c r="I7" s="2"/>
      <c r="J7" s="2"/>
    </row>
    <row r="8" spans="1:10" x14ac:dyDescent="0.35">
      <c r="A8" t="s">
        <v>102</v>
      </c>
      <c r="B8" t="s">
        <v>93</v>
      </c>
      <c r="C8" t="s">
        <v>98</v>
      </c>
      <c r="D8" t="s">
        <v>692</v>
      </c>
      <c r="E8">
        <v>2</v>
      </c>
      <c r="F8" s="2">
        <v>2010</v>
      </c>
      <c r="G8" s="2">
        <f t="shared" si="0"/>
        <v>4020</v>
      </c>
      <c r="H8" s="2"/>
      <c r="I8" s="2"/>
      <c r="J8" s="2"/>
    </row>
    <row r="9" spans="1:10" x14ac:dyDescent="0.35">
      <c r="A9" t="s">
        <v>100</v>
      </c>
      <c r="B9" t="s">
        <v>97</v>
      </c>
      <c r="C9" t="s">
        <v>94</v>
      </c>
      <c r="D9" t="s">
        <v>95</v>
      </c>
      <c r="E9">
        <v>2</v>
      </c>
      <c r="F9" s="2">
        <v>3000</v>
      </c>
      <c r="G9" s="2">
        <f t="shared" si="0"/>
        <v>6000</v>
      </c>
      <c r="H9" s="2"/>
      <c r="I9" s="2"/>
      <c r="J9" s="2"/>
    </row>
    <row r="10" spans="1:10" x14ac:dyDescent="0.35">
      <c r="A10" t="s">
        <v>96</v>
      </c>
      <c r="B10" t="s">
        <v>90</v>
      </c>
      <c r="C10" t="s">
        <v>94</v>
      </c>
      <c r="D10" t="s">
        <v>692</v>
      </c>
      <c r="E10">
        <v>4</v>
      </c>
      <c r="F10" s="2">
        <v>9654</v>
      </c>
      <c r="G10" s="2">
        <f t="shared" si="0"/>
        <v>38616</v>
      </c>
      <c r="H10" s="2"/>
      <c r="I10" s="2"/>
      <c r="J10" s="2"/>
    </row>
    <row r="11" spans="1:10" x14ac:dyDescent="0.35">
      <c r="A11" t="s">
        <v>89</v>
      </c>
      <c r="B11" t="s">
        <v>90</v>
      </c>
      <c r="C11" t="s">
        <v>91</v>
      </c>
      <c r="D11" t="s">
        <v>694</v>
      </c>
      <c r="E11">
        <v>3</v>
      </c>
      <c r="F11" s="2">
        <v>900</v>
      </c>
      <c r="G11" s="2">
        <f t="shared" si="0"/>
        <v>2700</v>
      </c>
      <c r="H11" s="2"/>
      <c r="I11" s="2"/>
      <c r="J11" s="2"/>
    </row>
    <row r="12" spans="1:10" x14ac:dyDescent="0.35">
      <c r="A12" t="s">
        <v>100</v>
      </c>
      <c r="B12" t="s">
        <v>97</v>
      </c>
      <c r="C12" t="s">
        <v>94</v>
      </c>
      <c r="D12" t="s">
        <v>92</v>
      </c>
      <c r="E12">
        <v>3</v>
      </c>
      <c r="F12" s="2">
        <v>5400</v>
      </c>
      <c r="G12" s="2">
        <f t="shared" si="0"/>
        <v>16200</v>
      </c>
      <c r="H12" s="2"/>
      <c r="I12" s="2"/>
      <c r="J12" s="2"/>
    </row>
    <row r="13" spans="1:10" x14ac:dyDescent="0.35">
      <c r="A13" t="s">
        <v>102</v>
      </c>
      <c r="B13" t="s">
        <v>97</v>
      </c>
      <c r="C13" t="s">
        <v>91</v>
      </c>
      <c r="D13" t="s">
        <v>693</v>
      </c>
      <c r="E13">
        <v>4</v>
      </c>
      <c r="F13" s="2">
        <v>1800</v>
      </c>
      <c r="G13" s="2">
        <f t="shared" si="0"/>
        <v>7200</v>
      </c>
      <c r="H13" s="2"/>
      <c r="I13" s="2"/>
      <c r="J13" s="2"/>
    </row>
    <row r="14" spans="1:10" x14ac:dyDescent="0.35">
      <c r="A14" t="s">
        <v>96</v>
      </c>
      <c r="B14" t="s">
        <v>97</v>
      </c>
      <c r="C14" t="s">
        <v>98</v>
      </c>
      <c r="D14" t="s">
        <v>692</v>
      </c>
      <c r="E14">
        <v>2</v>
      </c>
      <c r="F14" s="2">
        <v>2410</v>
      </c>
      <c r="G14" s="2">
        <f t="shared" si="0"/>
        <v>4820</v>
      </c>
      <c r="H14" s="2"/>
      <c r="I14" s="2"/>
      <c r="J14" s="2"/>
    </row>
    <row r="15" spans="1:10" x14ac:dyDescent="0.35">
      <c r="A15" t="s">
        <v>96</v>
      </c>
      <c r="B15" t="s">
        <v>93</v>
      </c>
      <c r="C15" t="s">
        <v>94</v>
      </c>
      <c r="D15" t="s">
        <v>95</v>
      </c>
      <c r="E15">
        <v>3</v>
      </c>
      <c r="F15" s="2">
        <v>8299</v>
      </c>
      <c r="G15" s="2">
        <f t="shared" si="0"/>
        <v>24897</v>
      </c>
      <c r="H15" s="2"/>
      <c r="I15" s="2"/>
      <c r="J15" s="2"/>
    </row>
    <row r="16" spans="1:10" x14ac:dyDescent="0.35">
      <c r="A16" t="s">
        <v>103</v>
      </c>
      <c r="B16" t="s">
        <v>97</v>
      </c>
      <c r="C16" t="s">
        <v>222</v>
      </c>
      <c r="D16" t="s">
        <v>95</v>
      </c>
      <c r="E16">
        <v>3</v>
      </c>
      <c r="F16" s="2">
        <v>798</v>
      </c>
      <c r="G16" s="2">
        <f t="shared" si="0"/>
        <v>2394</v>
      </c>
      <c r="H16" s="2"/>
      <c r="I16" s="2"/>
      <c r="J16" s="2"/>
    </row>
    <row r="17" spans="1:10" x14ac:dyDescent="0.35">
      <c r="A17" t="s">
        <v>89</v>
      </c>
      <c r="B17" t="s">
        <v>93</v>
      </c>
      <c r="C17" t="s">
        <v>94</v>
      </c>
      <c r="D17" t="s">
        <v>95</v>
      </c>
      <c r="E17">
        <v>2</v>
      </c>
      <c r="F17" s="2">
        <v>8299</v>
      </c>
      <c r="G17" s="2">
        <f t="shared" si="0"/>
        <v>16598</v>
      </c>
      <c r="H17" s="2"/>
      <c r="I17" s="2"/>
      <c r="J17" s="2"/>
    </row>
    <row r="18" spans="1:10" x14ac:dyDescent="0.35">
      <c r="A18" t="s">
        <v>99</v>
      </c>
      <c r="B18" t="s">
        <v>90</v>
      </c>
      <c r="C18" t="s">
        <v>94</v>
      </c>
      <c r="D18" t="s">
        <v>92</v>
      </c>
      <c r="E18">
        <v>2</v>
      </c>
      <c r="F18" s="2">
        <v>6900</v>
      </c>
      <c r="G18" s="2">
        <f t="shared" si="0"/>
        <v>13800</v>
      </c>
      <c r="H18" s="2"/>
      <c r="I18" s="2"/>
      <c r="J18" s="2"/>
    </row>
    <row r="19" spans="1:10" x14ac:dyDescent="0.35">
      <c r="A19" t="s">
        <v>99</v>
      </c>
      <c r="B19" t="s">
        <v>93</v>
      </c>
      <c r="C19" t="s">
        <v>91</v>
      </c>
      <c r="D19" t="s">
        <v>693</v>
      </c>
      <c r="E19">
        <v>4</v>
      </c>
      <c r="F19" s="2">
        <v>9876</v>
      </c>
      <c r="G19" s="2">
        <f t="shared" si="0"/>
        <v>39504</v>
      </c>
      <c r="H19" s="2"/>
      <c r="I19" s="2"/>
      <c r="J19" s="2"/>
    </row>
    <row r="20" spans="1:10" x14ac:dyDescent="0.35">
      <c r="A20" t="s">
        <v>99</v>
      </c>
      <c r="B20" t="s">
        <v>90</v>
      </c>
      <c r="C20" t="s">
        <v>98</v>
      </c>
      <c r="D20" t="s">
        <v>92</v>
      </c>
      <c r="E20">
        <v>1</v>
      </c>
      <c r="F20" s="2">
        <v>350</v>
      </c>
      <c r="G20" s="2">
        <f t="shared" si="0"/>
        <v>350</v>
      </c>
      <c r="H20" s="2"/>
      <c r="I20" s="2"/>
      <c r="J20" s="2"/>
    </row>
    <row r="21" spans="1:10" x14ac:dyDescent="0.35">
      <c r="A21" t="s">
        <v>103</v>
      </c>
      <c r="B21" t="s">
        <v>93</v>
      </c>
      <c r="C21" t="s">
        <v>98</v>
      </c>
      <c r="D21" t="s">
        <v>92</v>
      </c>
      <c r="E21">
        <v>2</v>
      </c>
      <c r="F21" s="2">
        <v>1850</v>
      </c>
      <c r="G21" s="2">
        <f t="shared" si="0"/>
        <v>3700</v>
      </c>
      <c r="H21" s="2"/>
      <c r="I21" s="2"/>
      <c r="J21" s="2"/>
    </row>
    <row r="22" spans="1:10" x14ac:dyDescent="0.35">
      <c r="A22" t="s">
        <v>101</v>
      </c>
      <c r="B22" t="s">
        <v>93</v>
      </c>
      <c r="C22" t="s">
        <v>94</v>
      </c>
      <c r="D22" t="s">
        <v>95</v>
      </c>
      <c r="E22">
        <v>2</v>
      </c>
      <c r="F22" s="2">
        <v>12995</v>
      </c>
      <c r="G22" s="2">
        <f t="shared" si="0"/>
        <v>25990</v>
      </c>
      <c r="H22" s="2"/>
      <c r="I22" s="2"/>
      <c r="J22" s="2"/>
    </row>
    <row r="23" spans="1:10" x14ac:dyDescent="0.35">
      <c r="A23" t="s">
        <v>104</v>
      </c>
      <c r="B23" t="s">
        <v>90</v>
      </c>
      <c r="C23" t="s">
        <v>91</v>
      </c>
      <c r="D23" t="s">
        <v>693</v>
      </c>
      <c r="E23">
        <v>2</v>
      </c>
      <c r="F23" s="2">
        <v>971</v>
      </c>
      <c r="G23" s="2">
        <f t="shared" si="0"/>
        <v>1942</v>
      </c>
      <c r="H23" s="2"/>
      <c r="I23" s="2"/>
      <c r="J23" s="2"/>
    </row>
    <row r="24" spans="1:10" x14ac:dyDescent="0.35">
      <c r="A24" t="s">
        <v>89</v>
      </c>
      <c r="B24" t="s">
        <v>90</v>
      </c>
      <c r="C24" t="s">
        <v>91</v>
      </c>
      <c r="D24" t="s">
        <v>696</v>
      </c>
      <c r="E24">
        <v>4</v>
      </c>
      <c r="F24" s="2">
        <v>6900</v>
      </c>
      <c r="G24" s="2">
        <f t="shared" si="0"/>
        <v>27600</v>
      </c>
      <c r="H24" s="2"/>
      <c r="I24" s="2"/>
      <c r="J24" s="2"/>
    </row>
    <row r="25" spans="1:10" x14ac:dyDescent="0.35">
      <c r="A25" t="s">
        <v>100</v>
      </c>
      <c r="B25" t="s">
        <v>97</v>
      </c>
      <c r="C25" t="s">
        <v>221</v>
      </c>
      <c r="D25" t="s">
        <v>695</v>
      </c>
      <c r="E25">
        <v>2</v>
      </c>
      <c r="F25" s="2">
        <v>985</v>
      </c>
      <c r="G25" s="2">
        <f t="shared" si="0"/>
        <v>1970</v>
      </c>
      <c r="H25" s="2"/>
      <c r="I25" s="2"/>
      <c r="J25" s="2"/>
    </row>
    <row r="26" spans="1:10" x14ac:dyDescent="0.35">
      <c r="A26" t="s">
        <v>104</v>
      </c>
      <c r="B26" t="s">
        <v>97</v>
      </c>
      <c r="C26" t="s">
        <v>98</v>
      </c>
      <c r="D26" t="s">
        <v>95</v>
      </c>
      <c r="E26">
        <v>1</v>
      </c>
      <c r="F26" s="2">
        <v>549</v>
      </c>
      <c r="G26" s="2">
        <f t="shared" si="0"/>
        <v>549</v>
      </c>
      <c r="H26" s="2"/>
      <c r="I26" s="2"/>
      <c r="J26" s="2"/>
    </row>
    <row r="27" spans="1:10" x14ac:dyDescent="0.35">
      <c r="A27" t="s">
        <v>104</v>
      </c>
      <c r="B27" t="s">
        <v>97</v>
      </c>
      <c r="C27" t="s">
        <v>91</v>
      </c>
      <c r="D27" t="s">
        <v>92</v>
      </c>
      <c r="E27">
        <v>1</v>
      </c>
      <c r="F27" s="2">
        <v>900</v>
      </c>
      <c r="G27" s="2">
        <f t="shared" si="0"/>
        <v>900</v>
      </c>
      <c r="H27" s="2"/>
      <c r="I27" s="2"/>
      <c r="J27" s="2"/>
    </row>
    <row r="28" spans="1:10" x14ac:dyDescent="0.35">
      <c r="A28" t="s">
        <v>96</v>
      </c>
      <c r="B28" t="s">
        <v>97</v>
      </c>
      <c r="C28" t="s">
        <v>91</v>
      </c>
      <c r="D28" t="s">
        <v>696</v>
      </c>
      <c r="E28">
        <v>1</v>
      </c>
      <c r="F28" s="2">
        <v>9000</v>
      </c>
      <c r="G28" s="2">
        <f t="shared" si="0"/>
        <v>9000</v>
      </c>
      <c r="H28" s="2"/>
      <c r="I28" s="2"/>
      <c r="J28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>
      <selection activeCell="B3" sqref="B3"/>
    </sheetView>
  </sheetViews>
  <sheetFormatPr defaultRowHeight="14.5" x14ac:dyDescent="0.35"/>
  <cols>
    <col min="1" max="1" width="12.1796875" customWidth="1"/>
    <col min="2" max="2" width="33.453125" customWidth="1"/>
    <col min="3" max="5" width="13.453125" customWidth="1"/>
  </cols>
  <sheetData>
    <row r="1" spans="1:5" ht="30.75" customHeight="1" x14ac:dyDescent="0.35">
      <c r="A1" s="16" t="s">
        <v>0</v>
      </c>
      <c r="B1" s="8"/>
      <c r="C1" s="8"/>
      <c r="D1" s="9" t="s">
        <v>31</v>
      </c>
      <c r="E1" s="8"/>
    </row>
    <row r="2" spans="1:5" ht="20.25" customHeight="1" x14ac:dyDescent="0.35">
      <c r="A2" s="15" t="s">
        <v>16</v>
      </c>
      <c r="B2" s="15" t="s">
        <v>32</v>
      </c>
      <c r="C2" s="15" t="s">
        <v>6</v>
      </c>
      <c r="D2" s="15" t="s">
        <v>33</v>
      </c>
      <c r="E2" s="15" t="s">
        <v>5</v>
      </c>
    </row>
    <row r="3" spans="1:5" x14ac:dyDescent="0.35">
      <c r="A3" s="7" t="s">
        <v>35</v>
      </c>
      <c r="B3" s="7"/>
      <c r="C3" s="12"/>
      <c r="D3" s="7"/>
      <c r="E3" s="12">
        <f>C3*D3</f>
        <v>0</v>
      </c>
    </row>
    <row r="4" spans="1:5" x14ac:dyDescent="0.35">
      <c r="A4" s="7"/>
      <c r="B4" s="7"/>
      <c r="C4" s="12"/>
      <c r="D4" s="7"/>
      <c r="E4" s="12">
        <f t="shared" ref="E4:E8" si="0">C4*D4</f>
        <v>0</v>
      </c>
    </row>
    <row r="5" spans="1:5" x14ac:dyDescent="0.35">
      <c r="A5" s="7"/>
      <c r="B5" s="7"/>
      <c r="C5" s="12"/>
      <c r="D5" s="7"/>
      <c r="E5" s="12">
        <f t="shared" si="0"/>
        <v>0</v>
      </c>
    </row>
    <row r="6" spans="1:5" x14ac:dyDescent="0.35">
      <c r="A6" s="7"/>
      <c r="B6" s="7"/>
      <c r="C6" s="12"/>
      <c r="D6" s="7"/>
      <c r="E6" s="12">
        <f t="shared" si="0"/>
        <v>0</v>
      </c>
    </row>
    <row r="7" spans="1:5" x14ac:dyDescent="0.35">
      <c r="A7" s="7"/>
      <c r="B7" s="7"/>
      <c r="C7" s="12"/>
      <c r="D7" s="7"/>
      <c r="E7" s="12">
        <f t="shared" si="0"/>
        <v>0</v>
      </c>
    </row>
    <row r="8" spans="1:5" x14ac:dyDescent="0.35">
      <c r="A8" s="7"/>
      <c r="B8" s="7"/>
      <c r="C8" s="12"/>
      <c r="D8" s="7"/>
      <c r="E8" s="13">
        <f t="shared" si="0"/>
        <v>0</v>
      </c>
    </row>
    <row r="9" spans="1:5" ht="26.25" customHeight="1" x14ac:dyDescent="0.35">
      <c r="A9" s="10" t="s">
        <v>34</v>
      </c>
      <c r="B9" s="11"/>
      <c r="C9" s="11"/>
      <c r="D9" s="11"/>
      <c r="E9" s="14">
        <f>SUM(E3:E8)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3"/>
  <sheetViews>
    <sheetView workbookViewId="0">
      <selection activeCell="A2" sqref="A2"/>
    </sheetView>
  </sheetViews>
  <sheetFormatPr defaultRowHeight="14.5" x14ac:dyDescent="0.35"/>
  <cols>
    <col min="1" max="1" width="14.54296875" customWidth="1"/>
    <col min="2" max="2" width="21.81640625" customWidth="1"/>
    <col min="3" max="3" width="14.26953125" customWidth="1"/>
  </cols>
  <sheetData>
    <row r="1" spans="1:3" x14ac:dyDescent="0.35">
      <c r="A1" s="3" t="s">
        <v>41</v>
      </c>
      <c r="B1" s="3" t="s">
        <v>32</v>
      </c>
      <c r="C1" s="3" t="s">
        <v>6</v>
      </c>
    </row>
    <row r="2" spans="1:3" x14ac:dyDescent="0.35">
      <c r="A2" s="64" t="s">
        <v>42</v>
      </c>
      <c r="B2" t="s">
        <v>43</v>
      </c>
      <c r="C2" s="2">
        <v>899</v>
      </c>
    </row>
    <row r="3" spans="1:3" x14ac:dyDescent="0.35">
      <c r="A3" s="64" t="s">
        <v>44</v>
      </c>
      <c r="B3" t="s">
        <v>45</v>
      </c>
      <c r="C3" s="2">
        <v>1200</v>
      </c>
    </row>
    <row r="4" spans="1:3" x14ac:dyDescent="0.35">
      <c r="A4" s="64" t="s">
        <v>46</v>
      </c>
      <c r="B4" t="s">
        <v>47</v>
      </c>
      <c r="C4" s="2">
        <v>350</v>
      </c>
    </row>
    <row r="5" spans="1:3" x14ac:dyDescent="0.35">
      <c r="A5" s="64" t="s">
        <v>48</v>
      </c>
      <c r="B5" t="s">
        <v>49</v>
      </c>
      <c r="C5" s="2">
        <v>365</v>
      </c>
    </row>
    <row r="6" spans="1:3" x14ac:dyDescent="0.35">
      <c r="A6" s="64" t="s">
        <v>50</v>
      </c>
      <c r="B6" t="s">
        <v>51</v>
      </c>
      <c r="C6" s="2">
        <v>5.89</v>
      </c>
    </row>
    <row r="7" spans="1:3" x14ac:dyDescent="0.35">
      <c r="A7" s="64" t="s">
        <v>52</v>
      </c>
      <c r="B7" t="s">
        <v>53</v>
      </c>
      <c r="C7" s="2">
        <v>7.89</v>
      </c>
    </row>
    <row r="8" spans="1:3" x14ac:dyDescent="0.35">
      <c r="A8" s="64" t="s">
        <v>54</v>
      </c>
      <c r="B8" t="s">
        <v>55</v>
      </c>
      <c r="C8" s="2">
        <v>2.5</v>
      </c>
    </row>
    <row r="9" spans="1:3" x14ac:dyDescent="0.35">
      <c r="A9" s="64" t="s">
        <v>56</v>
      </c>
      <c r="B9" t="s">
        <v>57</v>
      </c>
      <c r="C9" s="2">
        <v>249.5</v>
      </c>
    </row>
    <row r="10" spans="1:3" x14ac:dyDescent="0.35">
      <c r="A10" s="64" t="s">
        <v>58</v>
      </c>
      <c r="B10" t="s">
        <v>59</v>
      </c>
      <c r="C10" s="2">
        <v>347</v>
      </c>
    </row>
    <row r="11" spans="1:3" x14ac:dyDescent="0.35">
      <c r="A11" s="64" t="s">
        <v>35</v>
      </c>
      <c r="B11" t="s">
        <v>60</v>
      </c>
      <c r="C11" s="2">
        <v>7.8</v>
      </c>
    </row>
    <row r="12" spans="1:3" x14ac:dyDescent="0.35">
      <c r="A12" s="64" t="s">
        <v>61</v>
      </c>
      <c r="B12" t="s">
        <v>62</v>
      </c>
      <c r="C12" s="2">
        <v>6.8</v>
      </c>
    </row>
    <row r="13" spans="1:3" x14ac:dyDescent="0.35">
      <c r="A13" s="64" t="s">
        <v>63</v>
      </c>
      <c r="B13" t="s">
        <v>64</v>
      </c>
      <c r="C13" s="2">
        <v>18.95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workbookViewId="0">
      <selection activeCell="B4" sqref="B4:B9"/>
    </sheetView>
  </sheetViews>
  <sheetFormatPr defaultRowHeight="14.5" x14ac:dyDescent="0.35"/>
  <cols>
    <col min="2" max="2" width="18.1796875" customWidth="1"/>
    <col min="3" max="4" width="14.81640625" customWidth="1"/>
    <col min="6" max="6" width="14.453125" customWidth="1"/>
    <col min="7" max="7" width="12" customWidth="1"/>
  </cols>
  <sheetData>
    <row r="1" spans="1:7" ht="23.5" x14ac:dyDescent="0.55000000000000004">
      <c r="A1" s="5" t="s">
        <v>36</v>
      </c>
    </row>
    <row r="3" spans="1:7" x14ac:dyDescent="0.35">
      <c r="B3" s="3" t="s">
        <v>37</v>
      </c>
      <c r="C3" s="3" t="s">
        <v>38</v>
      </c>
      <c r="D3" s="3" t="s">
        <v>29</v>
      </c>
      <c r="F3" s="18" t="s">
        <v>39</v>
      </c>
      <c r="G3" s="17"/>
    </row>
    <row r="4" spans="1:7" x14ac:dyDescent="0.35">
      <c r="B4" t="s">
        <v>697</v>
      </c>
      <c r="C4" s="2">
        <v>100000</v>
      </c>
      <c r="F4" s="6" t="s">
        <v>38</v>
      </c>
      <c r="G4" s="6" t="s">
        <v>40</v>
      </c>
    </row>
    <row r="5" spans="1:7" x14ac:dyDescent="0.35">
      <c r="B5" t="s">
        <v>698</v>
      </c>
      <c r="C5" s="2">
        <v>106000</v>
      </c>
      <c r="F5" s="19">
        <v>0</v>
      </c>
      <c r="G5" s="20">
        <v>0</v>
      </c>
    </row>
    <row r="6" spans="1:7" x14ac:dyDescent="0.35">
      <c r="B6" t="s">
        <v>699</v>
      </c>
      <c r="C6" s="2">
        <v>200500</v>
      </c>
      <c r="F6" s="19">
        <v>50000</v>
      </c>
      <c r="G6" s="20">
        <v>0.1</v>
      </c>
    </row>
    <row r="7" spans="1:7" x14ac:dyDescent="0.35">
      <c r="B7" t="s">
        <v>700</v>
      </c>
      <c r="C7" s="2">
        <v>156000</v>
      </c>
      <c r="F7" s="19">
        <v>100000</v>
      </c>
      <c r="G7" s="20">
        <v>0.15</v>
      </c>
    </row>
    <row r="8" spans="1:7" x14ac:dyDescent="0.35">
      <c r="B8" t="s">
        <v>718</v>
      </c>
      <c r="C8" s="2">
        <v>45000</v>
      </c>
      <c r="F8" s="19">
        <v>150000</v>
      </c>
      <c r="G8" s="20">
        <v>0.2</v>
      </c>
    </row>
    <row r="9" spans="1:7" x14ac:dyDescent="0.35">
      <c r="B9" t="s">
        <v>701</v>
      </c>
      <c r="C9" s="2">
        <v>399999</v>
      </c>
      <c r="F9" s="19">
        <v>200000</v>
      </c>
      <c r="G9" s="20">
        <v>0.25</v>
      </c>
    </row>
    <row r="10" spans="1:7" x14ac:dyDescent="0.35">
      <c r="F10" s="19">
        <v>250000</v>
      </c>
      <c r="G10" s="20">
        <v>0.3</v>
      </c>
    </row>
    <row r="11" spans="1:7" x14ac:dyDescent="0.35">
      <c r="F11" s="19">
        <v>300000</v>
      </c>
      <c r="G11" s="20">
        <v>0.35</v>
      </c>
    </row>
    <row r="12" spans="1:7" x14ac:dyDescent="0.35">
      <c r="F12" s="19">
        <v>350000</v>
      </c>
      <c r="G12" s="20">
        <v>0.4</v>
      </c>
    </row>
    <row r="13" spans="1:7" x14ac:dyDescent="0.35">
      <c r="F13" s="19">
        <v>400000</v>
      </c>
      <c r="G13" s="20">
        <v>0.45</v>
      </c>
    </row>
    <row r="14" spans="1:7" x14ac:dyDescent="0.35">
      <c r="F14" s="19">
        <v>450000</v>
      </c>
      <c r="G14" s="20">
        <v>0.5</v>
      </c>
    </row>
    <row r="15" spans="1:7" x14ac:dyDescent="0.35">
      <c r="F15" s="19">
        <v>500000</v>
      </c>
      <c r="G15" s="20">
        <v>0.55000000000000004</v>
      </c>
    </row>
    <row r="16" spans="1:7" x14ac:dyDescent="0.35">
      <c r="F16" s="19">
        <v>550000</v>
      </c>
      <c r="G16" s="20">
        <v>0.6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8</vt:i4>
      </vt:variant>
    </vt:vector>
  </HeadingPairs>
  <TitlesOfParts>
    <vt:vector size="36" baseType="lpstr">
      <vt:lpstr>Sales</vt:lpstr>
      <vt:lpstr>IF</vt:lpstr>
      <vt:lpstr>IF2</vt:lpstr>
      <vt:lpstr>IF4</vt:lpstr>
      <vt:lpstr>IF3</vt:lpstr>
      <vt:lpstr>Magic Music</vt:lpstr>
      <vt:lpstr>VLOOKUP</vt:lpstr>
      <vt:lpstr>VLOOKUP Database</vt:lpstr>
      <vt:lpstr>VLOOKUP2</vt:lpstr>
      <vt:lpstr>VLOOKUP3</vt:lpstr>
      <vt:lpstr>VLOOKUP MATCH</vt:lpstr>
      <vt:lpstr>INDEX</vt:lpstr>
      <vt:lpstr>INDEX-MATCH</vt:lpstr>
      <vt:lpstr>MATCH Database</vt:lpstr>
      <vt:lpstr>HLOOKUP</vt:lpstr>
      <vt:lpstr>PMT</vt:lpstr>
      <vt:lpstr>Outlining</vt:lpstr>
      <vt:lpstr>Choose</vt:lpstr>
      <vt:lpstr>Visible Cells</vt:lpstr>
      <vt:lpstr>CEILING</vt:lpstr>
      <vt:lpstr>MODE</vt:lpstr>
      <vt:lpstr>Text Functions</vt:lpstr>
      <vt:lpstr>More Text Functions</vt:lpstr>
      <vt:lpstr>Event Planners</vt:lpstr>
      <vt:lpstr>The Geek Test</vt:lpstr>
      <vt:lpstr>Leave Calculator</vt:lpstr>
      <vt:lpstr>Time Sheet</vt:lpstr>
      <vt:lpstr>Employees</vt:lpstr>
      <vt:lpstr>Bonus1</vt:lpstr>
      <vt:lpstr>Bonus2</vt:lpstr>
      <vt:lpstr>ColumnDescriptions</vt:lpstr>
      <vt:lpstr>Markups</vt:lpstr>
      <vt:lpstr>PartNumbers</vt:lpstr>
      <vt:lpstr>Parts</vt:lpstr>
      <vt:lpstr>Parts2</vt:lpstr>
      <vt:lpstr>Status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 Misso</cp:lastModifiedBy>
  <dcterms:created xsi:type="dcterms:W3CDTF">2008-03-01T01:54:58Z</dcterms:created>
  <dcterms:modified xsi:type="dcterms:W3CDTF">2019-01-17T19:47:51Z</dcterms:modified>
</cp:coreProperties>
</file>